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alexa\Downloads\"/>
    </mc:Choice>
  </mc:AlternateContent>
  <xr:revisionPtr revIDLastSave="0" documentId="13_ncr:1_{6CBB1FD2-A29A-48B9-B35D-BF117269FCB5}" xr6:coauthVersionLast="36" xr6:coauthVersionMax="47" xr10:uidLastSave="{00000000-0000-0000-0000-000000000000}"/>
  <workbookProtection workbookAlgorithmName="SHA-512" workbookHashValue="7BRUwYSEec6Xj73Hvjzhje85CtnjNTWB9IPAIBEmk6Kz7+b8ISv8ymU3UGnoB8oE2Wj2LsC8eZ+MGdYs3sHHiA==" workbookSaltValue="WT02BUWGQD8FsT7ikkfaCw==" workbookSpinCount="100000" lockStructure="1"/>
  <bookViews>
    <workbookView xWindow="0" yWindow="0" windowWidth="21580" windowHeight="9310" xr2:uid="{00000000-000D-0000-FFFF-FFFF00000000}"/>
  </bookViews>
  <sheets>
    <sheet name="団体申込み用紙" sheetId="5" r:id="rId1"/>
    <sheet name="個人(男子)種目ｴﾝﾄﾘｰ一覧表" sheetId="7" r:id="rId2"/>
    <sheet name="個人(女子)種目ｴﾝﾄﾘｰ一覧表" sheetId="6" r:id="rId3"/>
    <sheet name="ﾘﾚｰ種目ｴﾝﾄﾘｰ一覧表" sheetId="8" r:id="rId4"/>
    <sheet name="参加者一覧表" sheetId="4" state="hidden" r:id="rId5"/>
    <sheet name="ｺｰﾄﾞ表" sheetId="2" state="hidden" r:id="rId6"/>
    <sheet name="Sheet1" sheetId="9" state="hidden" r:id="rId7"/>
  </sheets>
  <definedNames>
    <definedName name="_xlnm._FilterDatabase" localSheetId="3" hidden="1">ﾘﾚｰ種目ｴﾝﾄﾘｰ一覧表!$A$1:$L$53</definedName>
    <definedName name="_xlnm._FilterDatabase" localSheetId="2" hidden="1">'個人(女子)種目ｴﾝﾄﾘｰ一覧表'!#REF!</definedName>
    <definedName name="_xlnm._FilterDatabase" localSheetId="1" hidden="1">'個人(男子)種目ｴﾝﾄﾘｰ一覧表'!$A$2:$T$55</definedName>
    <definedName name="_xlnm._FilterDatabase" localSheetId="4" hidden="1">参加者一覧表!$A$3:$C$83</definedName>
    <definedName name="_xlnm.Print_Area" localSheetId="3">ﾘﾚｰ種目ｴﾝﾄﾘｰ一覧表!$A$1:$P$53</definedName>
    <definedName name="_xlnm.Print_Area" localSheetId="2">'個人(女子)種目ｴﾝﾄﾘｰ一覧表'!$A$1:$T$55</definedName>
    <definedName name="_xlnm.Print_Area" localSheetId="1">'個人(男子)種目ｴﾝﾄﾘｰ一覧表'!$A$1:$T$55</definedName>
    <definedName name="_xlnm.Print_Area" localSheetId="0">団体申込み用紙!$A$1:$I$40</definedName>
    <definedName name="_xlnm.Print_Titles" localSheetId="2">'個人(女子)種目ｴﾝﾄﾘｰ一覧表'!$1:$2</definedName>
    <definedName name="_xlnm.Print_Titles" localSheetId="1">'個人(男子)種目ｴﾝﾄﾘｰ一覧表'!$1:$2</definedName>
    <definedName name="RELAY">ｺｰﾄﾞ表!$E$4:$F$11</definedName>
    <definedName name="RELAY2">ｺｰﾄﾞ表!$E$4:$E$11</definedName>
    <definedName name="Z_C7802BEA_0F29_4241_B46C_4E9C37E72239_.wvu.Cols" localSheetId="2" hidden="1">'個人(女子)種目ｴﾝﾄﾘｰ一覧表'!$B:$D</definedName>
    <definedName name="Z_C7802BEA_0F29_4241_B46C_4E9C37E72239_.wvu.Cols" localSheetId="1" hidden="1">'個人(男子)種目ｴﾝﾄﾘｰ一覧表'!$B:$D</definedName>
    <definedName name="Z_C7802BEA_0F29_4241_B46C_4E9C37E72239_.wvu.FilterData" localSheetId="3" hidden="1">ﾘﾚｰ種目ｴﾝﾄﾘｰ一覧表!$A$1:$L$53</definedName>
    <definedName name="Z_C7802BEA_0F29_4241_B46C_4E9C37E72239_.wvu.FilterData" localSheetId="4" hidden="1">参加者一覧表!$A$3:$C$83</definedName>
    <definedName name="Z_C7802BEA_0F29_4241_B46C_4E9C37E72239_.wvu.PrintArea" localSheetId="2" hidden="1">'個人(女子)種目ｴﾝﾄﾘｰ一覧表'!$A$5:$Q$54</definedName>
    <definedName name="Z_C7802BEA_0F29_4241_B46C_4E9C37E72239_.wvu.PrintArea" localSheetId="1" hidden="1">'個人(男子)種目ｴﾝﾄﾘｰ一覧表'!$A$5:$Q$54</definedName>
    <definedName name="Z_C7802BEA_0F29_4241_B46C_4E9C37E72239_.wvu.PrintTitles" localSheetId="2" hidden="1">'個人(女子)種目ｴﾝﾄﾘｰ一覧表'!$1:$2</definedName>
    <definedName name="Z_C7802BEA_0F29_4241_B46C_4E9C37E72239_.wvu.PrintTitles" localSheetId="1" hidden="1">'個人(男子)種目ｴﾝﾄﾘｰ一覧表'!$1:$2</definedName>
    <definedName name="リレー距離">ｺｰﾄﾞ表!$M$4:$M$6</definedName>
    <definedName name="ﾘﾚｰ区分">ｺｰﾄﾞ表!$O$4:$O$6</definedName>
    <definedName name="リレー件数">ﾘﾚｰ種目ｴﾝﾄﾘｰ一覧表!$D$3:$D$52</definedName>
    <definedName name="起算日">団体申込み用紙!$H$1</definedName>
    <definedName name="距離">ｺｰﾄﾞ表!$M$4:$M$5</definedName>
    <definedName name="個人">ｺｰﾄﾞ表!$B$4:$C$19</definedName>
    <definedName name="参加者">参加者一覧表!$C$4:$C$103</definedName>
    <definedName name="種目">ｺｰﾄﾞ表!$H$4:$I$24</definedName>
    <definedName name="種目名">ｺｰﾄﾞ表!$I$4:$I$25</definedName>
    <definedName name="所属">団体申込み用紙!$D$8</definedName>
    <definedName name="女子件数">'個人(女子)種目ｴﾝﾄﾘｰ一覧表'!$K$5:$K$54</definedName>
    <definedName name="女子合計">'個人(女子)種目ｴﾝﾄﾘｰ一覧表'!$T$5:$T$54</definedName>
    <definedName name="女子合計件数">'個人(女子)種目ｴﾝﾄﾘｰ一覧表'!$K$55</definedName>
    <definedName name="女子種目合計">'個人(女子)種目ｴﾝﾄﾘｰ一覧表'!$T$55</definedName>
    <definedName name="性別">ｺｰﾄﾞ表!$K$4:$K$7</definedName>
    <definedName name="男子件数">'個人(男子)種目ｴﾝﾄﾘｰ一覧表'!$K$5:$K$54</definedName>
    <definedName name="男子合計">'個人(男子)種目ｴﾝﾄﾘｰ一覧表'!$T$5:$T$54</definedName>
    <definedName name="男子合計件数">'個人(男子)種目ｴﾝﾄﾘｰ一覧表'!$K$55</definedName>
    <definedName name="男子種目合計">'個人(男子)種目ｴﾝﾄﾘｰ一覧表'!$T$55</definedName>
    <definedName name="募金">ｺｰﾄﾞ表!$Q$4:$Q$6</definedName>
    <definedName name="要項送付">ｺｰﾄﾞ表!$S$4:$S$6</definedName>
  </definedNames>
  <calcPr calcId="191029"/>
  <customWorkbookViews>
    <customWorkbookView name="  - 個人用ビュー" guid="{C7802BEA-0F29-4241-B46C-4E9C37E72239}" mergeInterval="0" personalView="1" maximized="1" windowWidth="1362" windowHeight="615" tabRatio="918" activeSheetId="5" showFormulaBar="0" showComments="commIndAndComment"/>
  </customWorkbookViews>
</workbook>
</file>

<file path=xl/calcChain.xml><?xml version="1.0" encoding="utf-8"?>
<calcChain xmlns="http://schemas.openxmlformats.org/spreadsheetml/2006/main">
  <c r="R3" i="8" l="1"/>
  <c r="R4" i="8"/>
  <c r="R5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6" i="8"/>
  <c r="R47" i="8"/>
  <c r="R48" i="8"/>
  <c r="R49" i="8"/>
  <c r="R50" i="8"/>
  <c r="R51" i="8"/>
  <c r="R52" i="8"/>
  <c r="R6" i="8"/>
  <c r="R7" i="8"/>
  <c r="R8" i="8"/>
  <c r="R9" i="8"/>
  <c r="R10" i="8"/>
  <c r="R11" i="8"/>
  <c r="R12" i="8"/>
  <c r="R13" i="8"/>
  <c r="R14" i="8"/>
  <c r="R15" i="8"/>
  <c r="R16" i="8"/>
  <c r="AQ54" i="6"/>
  <c r="AP54" i="6"/>
  <c r="AO54" i="6"/>
  <c r="AM54" i="6"/>
  <c r="AL54" i="6"/>
  <c r="AK54" i="6"/>
  <c r="AI54" i="6"/>
  <c r="AH54" i="6"/>
  <c r="AG54" i="6"/>
  <c r="AF54" i="6"/>
  <c r="AQ53" i="6"/>
  <c r="AP53" i="6"/>
  <c r="AO53" i="6"/>
  <c r="AM53" i="6"/>
  <c r="AL53" i="6"/>
  <c r="AK53" i="6"/>
  <c r="AI53" i="6"/>
  <c r="AH53" i="6"/>
  <c r="AG53" i="6"/>
  <c r="AF53" i="6"/>
  <c r="AQ52" i="6"/>
  <c r="AP52" i="6"/>
  <c r="AO52" i="6"/>
  <c r="AM52" i="6"/>
  <c r="AL52" i="6"/>
  <c r="AK52" i="6"/>
  <c r="AI52" i="6"/>
  <c r="AG52" i="6"/>
  <c r="AH52" i="6" s="1"/>
  <c r="AF52" i="6"/>
  <c r="AQ51" i="6"/>
  <c r="AP51" i="6"/>
  <c r="AO51" i="6"/>
  <c r="AM51" i="6"/>
  <c r="AL51" i="6"/>
  <c r="AK51" i="6"/>
  <c r="AI51" i="6"/>
  <c r="AG51" i="6"/>
  <c r="AH51" i="6" s="1"/>
  <c r="AF51" i="6"/>
  <c r="AQ50" i="6"/>
  <c r="AP50" i="6"/>
  <c r="AO50" i="6"/>
  <c r="AM50" i="6"/>
  <c r="AL50" i="6"/>
  <c r="AK50" i="6"/>
  <c r="AI50" i="6"/>
  <c r="AH50" i="6"/>
  <c r="AG50" i="6"/>
  <c r="AF50" i="6"/>
  <c r="AQ49" i="6"/>
  <c r="AP49" i="6"/>
  <c r="AO49" i="6"/>
  <c r="AM49" i="6"/>
  <c r="AL49" i="6"/>
  <c r="AK49" i="6"/>
  <c r="AI49" i="6"/>
  <c r="AH49" i="6"/>
  <c r="AG49" i="6"/>
  <c r="AF49" i="6"/>
  <c r="AQ48" i="6"/>
  <c r="AP48" i="6"/>
  <c r="AO48" i="6"/>
  <c r="AM48" i="6"/>
  <c r="AL48" i="6"/>
  <c r="AK48" i="6"/>
  <c r="AI48" i="6"/>
  <c r="AG48" i="6"/>
  <c r="AH48" i="6" s="1"/>
  <c r="AF48" i="6"/>
  <c r="AQ47" i="6"/>
  <c r="AP47" i="6"/>
  <c r="AO47" i="6"/>
  <c r="AM47" i="6"/>
  <c r="AL47" i="6"/>
  <c r="AK47" i="6"/>
  <c r="AI47" i="6"/>
  <c r="AG47" i="6"/>
  <c r="AH47" i="6" s="1"/>
  <c r="AF47" i="6"/>
  <c r="AQ46" i="6"/>
  <c r="AP46" i="6"/>
  <c r="AO46" i="6"/>
  <c r="AM46" i="6"/>
  <c r="AL46" i="6"/>
  <c r="AK46" i="6"/>
  <c r="AI46" i="6"/>
  <c r="AH46" i="6"/>
  <c r="AG46" i="6"/>
  <c r="AF46" i="6"/>
  <c r="AQ45" i="6"/>
  <c r="AP45" i="6"/>
  <c r="AO45" i="6"/>
  <c r="AM45" i="6"/>
  <c r="AL45" i="6"/>
  <c r="AK45" i="6"/>
  <c r="AI45" i="6"/>
  <c r="AH45" i="6"/>
  <c r="AG45" i="6"/>
  <c r="AF45" i="6"/>
  <c r="AQ44" i="6"/>
  <c r="AP44" i="6"/>
  <c r="AO44" i="6"/>
  <c r="AM44" i="6"/>
  <c r="AL44" i="6"/>
  <c r="AK44" i="6"/>
  <c r="AI44" i="6"/>
  <c r="AG44" i="6"/>
  <c r="AH44" i="6" s="1"/>
  <c r="AF44" i="6"/>
  <c r="AQ43" i="6"/>
  <c r="AP43" i="6"/>
  <c r="AO43" i="6"/>
  <c r="AM43" i="6"/>
  <c r="AL43" i="6"/>
  <c r="AK43" i="6"/>
  <c r="AI43" i="6"/>
  <c r="AG43" i="6"/>
  <c r="AH43" i="6" s="1"/>
  <c r="AF43" i="6"/>
  <c r="AQ42" i="6"/>
  <c r="AP42" i="6"/>
  <c r="AO42" i="6"/>
  <c r="AM42" i="6"/>
  <c r="AL42" i="6"/>
  <c r="AK42" i="6"/>
  <c r="AI42" i="6"/>
  <c r="AH42" i="6"/>
  <c r="AG42" i="6"/>
  <c r="AF42" i="6"/>
  <c r="AQ41" i="6"/>
  <c r="AP41" i="6"/>
  <c r="AO41" i="6"/>
  <c r="AM41" i="6"/>
  <c r="AL41" i="6"/>
  <c r="AK41" i="6"/>
  <c r="AI41" i="6"/>
  <c r="AH41" i="6"/>
  <c r="AG41" i="6"/>
  <c r="AF41" i="6"/>
  <c r="AQ40" i="6"/>
  <c r="AP40" i="6"/>
  <c r="AO40" i="6"/>
  <c r="AM40" i="6"/>
  <c r="AL40" i="6"/>
  <c r="AK40" i="6"/>
  <c r="AI40" i="6"/>
  <c r="AG40" i="6"/>
  <c r="AH40" i="6" s="1"/>
  <c r="AF40" i="6"/>
  <c r="AQ39" i="6"/>
  <c r="AP39" i="6"/>
  <c r="AO39" i="6"/>
  <c r="AM39" i="6"/>
  <c r="AL39" i="6"/>
  <c r="AK39" i="6"/>
  <c r="AI39" i="6"/>
  <c r="AG39" i="6"/>
  <c r="AH39" i="6" s="1"/>
  <c r="AF39" i="6"/>
  <c r="AQ38" i="6"/>
  <c r="AP38" i="6"/>
  <c r="AO38" i="6"/>
  <c r="AM38" i="6"/>
  <c r="AL38" i="6"/>
  <c r="AK38" i="6"/>
  <c r="AI38" i="6"/>
  <c r="AH38" i="6"/>
  <c r="AG38" i="6"/>
  <c r="AF38" i="6"/>
  <c r="AQ37" i="6"/>
  <c r="AP37" i="6"/>
  <c r="AO37" i="6"/>
  <c r="AM37" i="6"/>
  <c r="AL37" i="6"/>
  <c r="AK37" i="6"/>
  <c r="AI37" i="6"/>
  <c r="AH37" i="6"/>
  <c r="AG37" i="6"/>
  <c r="AF37" i="6"/>
  <c r="AQ36" i="6"/>
  <c r="AP36" i="6"/>
  <c r="AO36" i="6"/>
  <c r="AM36" i="6"/>
  <c r="AL36" i="6"/>
  <c r="AK36" i="6"/>
  <c r="AI36" i="6"/>
  <c r="AG36" i="6"/>
  <c r="AH36" i="6" s="1"/>
  <c r="AF36" i="6"/>
  <c r="AQ35" i="6"/>
  <c r="AP35" i="6"/>
  <c r="AO35" i="6"/>
  <c r="AM35" i="6"/>
  <c r="AL35" i="6"/>
  <c r="AK35" i="6"/>
  <c r="AI35" i="6"/>
  <c r="AG35" i="6"/>
  <c r="AH35" i="6" s="1"/>
  <c r="AF35" i="6"/>
  <c r="AQ34" i="6"/>
  <c r="AP34" i="6"/>
  <c r="AO34" i="6"/>
  <c r="AM34" i="6"/>
  <c r="AL34" i="6"/>
  <c r="AK34" i="6"/>
  <c r="AI34" i="6"/>
  <c r="AH34" i="6"/>
  <c r="AG34" i="6"/>
  <c r="AF34" i="6"/>
  <c r="AQ33" i="6"/>
  <c r="AP33" i="6"/>
  <c r="AO33" i="6"/>
  <c r="AM33" i="6"/>
  <c r="AL33" i="6"/>
  <c r="AK33" i="6"/>
  <c r="AI33" i="6"/>
  <c r="AH33" i="6"/>
  <c r="AG33" i="6"/>
  <c r="AF33" i="6"/>
  <c r="AQ32" i="6"/>
  <c r="AP32" i="6"/>
  <c r="AO32" i="6"/>
  <c r="AM32" i="6"/>
  <c r="AL32" i="6"/>
  <c r="AK32" i="6"/>
  <c r="AI32" i="6"/>
  <c r="AG32" i="6"/>
  <c r="AH32" i="6" s="1"/>
  <c r="AF32" i="6"/>
  <c r="AQ31" i="6"/>
  <c r="AP31" i="6"/>
  <c r="AO31" i="6"/>
  <c r="AM31" i="6"/>
  <c r="AL31" i="6"/>
  <c r="AK31" i="6"/>
  <c r="AI31" i="6"/>
  <c r="AG31" i="6"/>
  <c r="AH31" i="6" s="1"/>
  <c r="AF31" i="6"/>
  <c r="AQ30" i="6"/>
  <c r="AP30" i="6"/>
  <c r="AO30" i="6"/>
  <c r="AM30" i="6"/>
  <c r="AL30" i="6"/>
  <c r="AK30" i="6"/>
  <c r="AI30" i="6"/>
  <c r="AH30" i="6"/>
  <c r="AG30" i="6"/>
  <c r="AQ29" i="6"/>
  <c r="AP29" i="6"/>
  <c r="AO29" i="6"/>
  <c r="AM29" i="6"/>
  <c r="AL29" i="6"/>
  <c r="AK29" i="6"/>
  <c r="AI29" i="6"/>
  <c r="AG29" i="6"/>
  <c r="AH29" i="6" s="1"/>
  <c r="AQ28" i="6"/>
  <c r="AP28" i="6"/>
  <c r="AO28" i="6"/>
  <c r="AM28" i="6"/>
  <c r="AL28" i="6"/>
  <c r="AK28" i="6"/>
  <c r="AI28" i="6"/>
  <c r="AG28" i="6"/>
  <c r="AH28" i="6" s="1"/>
  <c r="AQ27" i="6"/>
  <c r="AP27" i="6"/>
  <c r="AO27" i="6"/>
  <c r="AM27" i="6"/>
  <c r="AL27" i="6"/>
  <c r="AK27" i="6"/>
  <c r="AI27" i="6"/>
  <c r="AG27" i="6"/>
  <c r="AH27" i="6" s="1"/>
  <c r="AQ26" i="6"/>
  <c r="AP26" i="6"/>
  <c r="AO26" i="6"/>
  <c r="AM26" i="6"/>
  <c r="AL26" i="6"/>
  <c r="AK26" i="6"/>
  <c r="AI26" i="6"/>
  <c r="AG26" i="6"/>
  <c r="AH26" i="6" s="1"/>
  <c r="AQ25" i="6"/>
  <c r="AP25" i="6"/>
  <c r="AO25" i="6"/>
  <c r="AM25" i="6"/>
  <c r="AL25" i="6"/>
  <c r="AK25" i="6"/>
  <c r="AI25" i="6"/>
  <c r="AG25" i="6"/>
  <c r="AH25" i="6" s="1"/>
  <c r="AQ24" i="6"/>
  <c r="AP24" i="6"/>
  <c r="AO24" i="6"/>
  <c r="AM24" i="6"/>
  <c r="AL24" i="6"/>
  <c r="AK24" i="6"/>
  <c r="AI24" i="6"/>
  <c r="AG24" i="6"/>
  <c r="AH24" i="6" s="1"/>
  <c r="AQ23" i="6"/>
  <c r="AP23" i="6"/>
  <c r="AO23" i="6"/>
  <c r="AM23" i="6"/>
  <c r="AL23" i="6"/>
  <c r="AK23" i="6"/>
  <c r="AI23" i="6"/>
  <c r="AG23" i="6"/>
  <c r="AH23" i="6" s="1"/>
  <c r="AQ22" i="6"/>
  <c r="AP22" i="6"/>
  <c r="AO22" i="6"/>
  <c r="AM22" i="6"/>
  <c r="AL22" i="6"/>
  <c r="AK22" i="6"/>
  <c r="AI22" i="6"/>
  <c r="AH22" i="6"/>
  <c r="AG22" i="6"/>
  <c r="AQ21" i="6"/>
  <c r="AP21" i="6"/>
  <c r="AO21" i="6"/>
  <c r="AM21" i="6"/>
  <c r="AL21" i="6"/>
  <c r="AK21" i="6"/>
  <c r="AI21" i="6"/>
  <c r="AG21" i="6"/>
  <c r="AH21" i="6" s="1"/>
  <c r="AQ20" i="6"/>
  <c r="AP20" i="6"/>
  <c r="AO20" i="6"/>
  <c r="AM20" i="6"/>
  <c r="AL20" i="6"/>
  <c r="AK20" i="6"/>
  <c r="AI20" i="6"/>
  <c r="AG20" i="6"/>
  <c r="AH20" i="6" s="1"/>
  <c r="AQ19" i="6"/>
  <c r="AP19" i="6"/>
  <c r="AO19" i="6"/>
  <c r="AM19" i="6"/>
  <c r="AL19" i="6"/>
  <c r="AK19" i="6"/>
  <c r="AI19" i="6"/>
  <c r="AG19" i="6"/>
  <c r="AH19" i="6" s="1"/>
  <c r="AQ18" i="6"/>
  <c r="AP18" i="6"/>
  <c r="AO18" i="6"/>
  <c r="AM18" i="6"/>
  <c r="AL18" i="6"/>
  <c r="AK18" i="6"/>
  <c r="AI18" i="6"/>
  <c r="AG18" i="6"/>
  <c r="AH18" i="6" s="1"/>
  <c r="AQ17" i="6"/>
  <c r="AP17" i="6"/>
  <c r="AO17" i="6"/>
  <c r="AM17" i="6"/>
  <c r="AL17" i="6"/>
  <c r="AK17" i="6"/>
  <c r="AI17" i="6"/>
  <c r="AG17" i="6"/>
  <c r="AH17" i="6" s="1"/>
  <c r="AQ16" i="6"/>
  <c r="AP16" i="6"/>
  <c r="AO16" i="6"/>
  <c r="AM16" i="6"/>
  <c r="AL16" i="6"/>
  <c r="AK16" i="6"/>
  <c r="AI16" i="6"/>
  <c r="AG16" i="6"/>
  <c r="AH16" i="6" s="1"/>
  <c r="AQ15" i="6"/>
  <c r="AP15" i="6"/>
  <c r="AO15" i="6"/>
  <c r="AM15" i="6"/>
  <c r="AL15" i="6"/>
  <c r="AK15" i="6"/>
  <c r="AI15" i="6"/>
  <c r="AG15" i="6"/>
  <c r="AH15" i="6" s="1"/>
  <c r="AQ14" i="6"/>
  <c r="AP14" i="6"/>
  <c r="AO14" i="6"/>
  <c r="AM14" i="6"/>
  <c r="AL14" i="6"/>
  <c r="AK14" i="6"/>
  <c r="AI14" i="6"/>
  <c r="AH14" i="6"/>
  <c r="AG14" i="6"/>
  <c r="AQ13" i="6"/>
  <c r="AP13" i="6"/>
  <c r="AO13" i="6"/>
  <c r="AM13" i="6"/>
  <c r="AL13" i="6"/>
  <c r="AK13" i="6"/>
  <c r="AI13" i="6"/>
  <c r="AG13" i="6"/>
  <c r="AH13" i="6" s="1"/>
  <c r="AQ12" i="6"/>
  <c r="AP12" i="6"/>
  <c r="AO12" i="6"/>
  <c r="AM12" i="6"/>
  <c r="AL12" i="6"/>
  <c r="AK12" i="6"/>
  <c r="AI12" i="6"/>
  <c r="AG12" i="6"/>
  <c r="AH12" i="6" s="1"/>
  <c r="AQ11" i="6"/>
  <c r="AP11" i="6"/>
  <c r="AO11" i="6"/>
  <c r="AM11" i="6"/>
  <c r="AL11" i="6"/>
  <c r="AK11" i="6"/>
  <c r="AI11" i="6"/>
  <c r="AG11" i="6"/>
  <c r="AH11" i="6" s="1"/>
  <c r="AQ10" i="6"/>
  <c r="AP10" i="6"/>
  <c r="AO10" i="6"/>
  <c r="AM10" i="6"/>
  <c r="AL10" i="6"/>
  <c r="AK10" i="6"/>
  <c r="AI10" i="6"/>
  <c r="AG10" i="6"/>
  <c r="AH10" i="6" s="1"/>
  <c r="AQ9" i="6"/>
  <c r="AP9" i="6"/>
  <c r="AO9" i="6"/>
  <c r="AM9" i="6"/>
  <c r="AL9" i="6"/>
  <c r="AK9" i="6"/>
  <c r="AI9" i="6"/>
  <c r="AG9" i="6"/>
  <c r="AQ8" i="6"/>
  <c r="AP8" i="6"/>
  <c r="AO8" i="6"/>
  <c r="AM8" i="6"/>
  <c r="AL8" i="6"/>
  <c r="AK8" i="6"/>
  <c r="AI8" i="6"/>
  <c r="AG8" i="6"/>
  <c r="AH8" i="6" s="1"/>
  <c r="AQ7" i="6"/>
  <c r="AP7" i="6"/>
  <c r="AO7" i="6"/>
  <c r="AM7" i="6"/>
  <c r="AL7" i="6"/>
  <c r="AK7" i="6"/>
  <c r="AI7" i="6"/>
  <c r="AG7" i="6"/>
  <c r="AH7" i="6" s="1"/>
  <c r="AQ6" i="6"/>
  <c r="AP6" i="6"/>
  <c r="AO6" i="6"/>
  <c r="AM6" i="6"/>
  <c r="AL6" i="6"/>
  <c r="AK6" i="6"/>
  <c r="AI6" i="6"/>
  <c r="AG6" i="6"/>
  <c r="AH6" i="6" s="1"/>
  <c r="AQ5" i="6"/>
  <c r="AP5" i="6"/>
  <c r="AO5" i="6"/>
  <c r="AM5" i="6"/>
  <c r="AL5" i="6"/>
  <c r="AK5" i="6"/>
  <c r="AI5" i="6"/>
  <c r="AG5" i="6"/>
  <c r="AQ4" i="6"/>
  <c r="AP4" i="6"/>
  <c r="AO4" i="6"/>
  <c r="AM4" i="6"/>
  <c r="AL4" i="6"/>
  <c r="AK4" i="6"/>
  <c r="AG4" i="6"/>
  <c r="AH4" i="6" s="1"/>
  <c r="AF4" i="6"/>
  <c r="AH52" i="7"/>
  <c r="AH53" i="7"/>
  <c r="AH54" i="7"/>
  <c r="AH12" i="7"/>
  <c r="AH13" i="7"/>
  <c r="AH14" i="7"/>
  <c r="AH15" i="7"/>
  <c r="AH16" i="7"/>
  <c r="AH17" i="7"/>
  <c r="AH18" i="7"/>
  <c r="AH19" i="7"/>
  <c r="AH20" i="7"/>
  <c r="AH21" i="7"/>
  <c r="AH22" i="7"/>
  <c r="AH23" i="7"/>
  <c r="AH24" i="7"/>
  <c r="AH25" i="7"/>
  <c r="AH26" i="7"/>
  <c r="AH27" i="7"/>
  <c r="AH28" i="7"/>
  <c r="AH29" i="7"/>
  <c r="AH30" i="7"/>
  <c r="AH31" i="7"/>
  <c r="AH32" i="7"/>
  <c r="AH33" i="7"/>
  <c r="AH34" i="7"/>
  <c r="AH35" i="7"/>
  <c r="AH36" i="7"/>
  <c r="AH37" i="7"/>
  <c r="AH38" i="7"/>
  <c r="AH39" i="7"/>
  <c r="AH40" i="7"/>
  <c r="AH41" i="7"/>
  <c r="AH42" i="7"/>
  <c r="AH43" i="7"/>
  <c r="AH44" i="7"/>
  <c r="AH45" i="7"/>
  <c r="AH46" i="7"/>
  <c r="AH47" i="7"/>
  <c r="AH48" i="7"/>
  <c r="AH49" i="7"/>
  <c r="AH50" i="7"/>
  <c r="AH51" i="7"/>
  <c r="AH4" i="7"/>
  <c r="AF12" i="7"/>
  <c r="AF13" i="7"/>
  <c r="AF14" i="7"/>
  <c r="AF15" i="7"/>
  <c r="AF16" i="7"/>
  <c r="AF17" i="7"/>
  <c r="AF18" i="7"/>
  <c r="AF19" i="7"/>
  <c r="AF20" i="7"/>
  <c r="AF21" i="7"/>
  <c r="AF22" i="7"/>
  <c r="AF23" i="7"/>
  <c r="AF24" i="7"/>
  <c r="AF25" i="7"/>
  <c r="AF26" i="7"/>
  <c r="AF27" i="7"/>
  <c r="AF28" i="7"/>
  <c r="AF29" i="7"/>
  <c r="AF30" i="7"/>
  <c r="AF31" i="7"/>
  <c r="AF32" i="7"/>
  <c r="AF33" i="7"/>
  <c r="AF34" i="7"/>
  <c r="AF35" i="7"/>
  <c r="AF36" i="7"/>
  <c r="AF37" i="7"/>
  <c r="AF38" i="7"/>
  <c r="AF39" i="7"/>
  <c r="AF40" i="7"/>
  <c r="AF41" i="7"/>
  <c r="AF42" i="7"/>
  <c r="AF43" i="7"/>
  <c r="AF44" i="7"/>
  <c r="AF45" i="7"/>
  <c r="AF46" i="7"/>
  <c r="AF47" i="7"/>
  <c r="AF48" i="7"/>
  <c r="AF49" i="7"/>
  <c r="AF50" i="7"/>
  <c r="AF51" i="7"/>
  <c r="AF52" i="7"/>
  <c r="AF53" i="7"/>
  <c r="AF54" i="7"/>
  <c r="AF4" i="7"/>
  <c r="AE4" i="7"/>
  <c r="AG4" i="7"/>
  <c r="AQ54" i="7"/>
  <c r="AQ5" i="7"/>
  <c r="AQ6" i="7"/>
  <c r="AQ7" i="7"/>
  <c r="AQ8" i="7"/>
  <c r="AQ9" i="7"/>
  <c r="AQ10" i="7"/>
  <c r="AQ11" i="7"/>
  <c r="AQ12" i="7"/>
  <c r="AQ13" i="7"/>
  <c r="AQ14" i="7"/>
  <c r="AQ15" i="7"/>
  <c r="AQ16" i="7"/>
  <c r="AQ17" i="7"/>
  <c r="AQ18" i="7"/>
  <c r="AQ19" i="7"/>
  <c r="AQ20" i="7"/>
  <c r="AQ21" i="7"/>
  <c r="AQ22" i="7"/>
  <c r="AQ23" i="7"/>
  <c r="AQ24" i="7"/>
  <c r="AQ25" i="7"/>
  <c r="AQ26" i="7"/>
  <c r="AQ27" i="7"/>
  <c r="AQ28" i="7"/>
  <c r="AQ29" i="7"/>
  <c r="AQ30" i="7"/>
  <c r="AQ31" i="7"/>
  <c r="AQ32" i="7"/>
  <c r="AQ33" i="7"/>
  <c r="AQ34" i="7"/>
  <c r="AQ35" i="7"/>
  <c r="AQ36" i="7"/>
  <c r="AQ37" i="7"/>
  <c r="AQ38" i="7"/>
  <c r="AQ39" i="7"/>
  <c r="AQ40" i="7"/>
  <c r="AQ41" i="7"/>
  <c r="AQ42" i="7"/>
  <c r="AQ43" i="7"/>
  <c r="AQ44" i="7"/>
  <c r="AQ45" i="7"/>
  <c r="AQ46" i="7"/>
  <c r="AQ47" i="7"/>
  <c r="AQ48" i="7"/>
  <c r="AQ49" i="7"/>
  <c r="AQ50" i="7"/>
  <c r="AQ51" i="7"/>
  <c r="AQ52" i="7"/>
  <c r="AQ53" i="7"/>
  <c r="AQ4" i="7"/>
  <c r="AM4" i="7"/>
  <c r="AM52" i="7"/>
  <c r="AM53" i="7"/>
  <c r="AM54" i="7"/>
  <c r="AM6" i="7"/>
  <c r="AM7" i="7"/>
  <c r="AM8" i="7"/>
  <c r="AM9" i="7"/>
  <c r="AM10" i="7"/>
  <c r="AM11" i="7"/>
  <c r="AM12" i="7"/>
  <c r="AM13" i="7"/>
  <c r="AM14" i="7"/>
  <c r="AM15" i="7"/>
  <c r="AM16" i="7"/>
  <c r="AM17" i="7"/>
  <c r="AM18" i="7"/>
  <c r="AM19" i="7"/>
  <c r="AM20" i="7"/>
  <c r="AM21" i="7"/>
  <c r="AM22" i="7"/>
  <c r="AM23" i="7"/>
  <c r="AM24" i="7"/>
  <c r="AM25" i="7"/>
  <c r="AM26" i="7"/>
  <c r="AM27" i="7"/>
  <c r="AM28" i="7"/>
  <c r="AM29" i="7"/>
  <c r="AM30" i="7"/>
  <c r="AM31" i="7"/>
  <c r="AM32" i="7"/>
  <c r="AM33" i="7"/>
  <c r="AM34" i="7"/>
  <c r="AM35" i="7"/>
  <c r="AM36" i="7"/>
  <c r="AM37" i="7"/>
  <c r="AM38" i="7"/>
  <c r="AM39" i="7"/>
  <c r="AM40" i="7"/>
  <c r="AM41" i="7"/>
  <c r="AM42" i="7"/>
  <c r="AM43" i="7"/>
  <c r="AM44" i="7"/>
  <c r="AM45" i="7"/>
  <c r="AM46" i="7"/>
  <c r="AM47" i="7"/>
  <c r="AM48" i="7"/>
  <c r="AM49" i="7"/>
  <c r="AM50" i="7"/>
  <c r="AM51" i="7"/>
  <c r="AM5" i="7"/>
  <c r="AA4" i="8"/>
  <c r="AA5" i="8"/>
  <c r="AA6" i="8"/>
  <c r="AA7" i="8"/>
  <c r="AA8" i="8"/>
  <c r="AA9" i="8"/>
  <c r="AA10" i="8"/>
  <c r="AA11" i="8"/>
  <c r="AA12" i="8"/>
  <c r="AA13" i="8"/>
  <c r="AA14" i="8"/>
  <c r="AA15" i="8"/>
  <c r="AA16" i="8"/>
  <c r="AA17" i="8"/>
  <c r="AA18" i="8"/>
  <c r="AA19" i="8"/>
  <c r="AA20" i="8"/>
  <c r="AA21" i="8"/>
  <c r="AA22" i="8"/>
  <c r="AA23" i="8"/>
  <c r="AA24" i="8"/>
  <c r="AA25" i="8"/>
  <c r="AA26" i="8"/>
  <c r="AA27" i="8"/>
  <c r="AA28" i="8"/>
  <c r="AA29" i="8"/>
  <c r="AA30" i="8"/>
  <c r="AA31" i="8"/>
  <c r="AA32" i="8"/>
  <c r="AA33" i="8"/>
  <c r="AA34" i="8"/>
  <c r="AA35" i="8"/>
  <c r="AA36" i="8"/>
  <c r="AA37" i="8"/>
  <c r="AA38" i="8"/>
  <c r="AA39" i="8"/>
  <c r="AA40" i="8"/>
  <c r="AA41" i="8"/>
  <c r="AA42" i="8"/>
  <c r="AA43" i="8"/>
  <c r="AA44" i="8"/>
  <c r="AA45" i="8"/>
  <c r="AA46" i="8"/>
  <c r="AA47" i="8"/>
  <c r="AA48" i="8"/>
  <c r="AA49" i="8"/>
  <c r="AA50" i="8"/>
  <c r="AA51" i="8"/>
  <c r="AA52" i="8"/>
  <c r="AA3" i="8"/>
  <c r="S3" i="8"/>
  <c r="AH5" i="6" l="1"/>
  <c r="AH9" i="6"/>
  <c r="U32" i="8"/>
  <c r="V32" i="8"/>
  <c r="W32" i="8"/>
  <c r="X32" i="8"/>
  <c r="AB32" i="8"/>
  <c r="AC32" i="8"/>
  <c r="AD32" i="8"/>
  <c r="AE32" i="8"/>
  <c r="AF32" i="8"/>
  <c r="AG32" i="8"/>
  <c r="AH32" i="8"/>
  <c r="U33" i="8"/>
  <c r="V33" i="8"/>
  <c r="W33" i="8"/>
  <c r="X33" i="8"/>
  <c r="AB33" i="8"/>
  <c r="AC33" i="8"/>
  <c r="AD33" i="8"/>
  <c r="AE33" i="8"/>
  <c r="AF33" i="8"/>
  <c r="AG33" i="8"/>
  <c r="AH33" i="8"/>
  <c r="U34" i="8"/>
  <c r="V34" i="8"/>
  <c r="W34" i="8"/>
  <c r="X34" i="8"/>
  <c r="AB34" i="8"/>
  <c r="AC34" i="8"/>
  <c r="AD34" i="8"/>
  <c r="AE34" i="8"/>
  <c r="AF34" i="8"/>
  <c r="AG34" i="8"/>
  <c r="AH34" i="8"/>
  <c r="U35" i="8"/>
  <c r="V35" i="8"/>
  <c r="W35" i="8"/>
  <c r="X35" i="8"/>
  <c r="AB35" i="8"/>
  <c r="AC35" i="8"/>
  <c r="AD35" i="8"/>
  <c r="AE35" i="8"/>
  <c r="AF35" i="8"/>
  <c r="AG35" i="8"/>
  <c r="AH35" i="8"/>
  <c r="U36" i="8"/>
  <c r="V36" i="8"/>
  <c r="W36" i="8"/>
  <c r="X36" i="8"/>
  <c r="AB36" i="8"/>
  <c r="AC36" i="8"/>
  <c r="AD36" i="8"/>
  <c r="AE36" i="8"/>
  <c r="AF36" i="8"/>
  <c r="AG36" i="8"/>
  <c r="AH36" i="8"/>
  <c r="U37" i="8"/>
  <c r="V37" i="8"/>
  <c r="W37" i="8"/>
  <c r="X37" i="8"/>
  <c r="AB37" i="8"/>
  <c r="AC37" i="8"/>
  <c r="AD37" i="8"/>
  <c r="AE37" i="8"/>
  <c r="AF37" i="8"/>
  <c r="AG37" i="8"/>
  <c r="AH37" i="8"/>
  <c r="U38" i="8"/>
  <c r="V38" i="8"/>
  <c r="W38" i="8"/>
  <c r="X38" i="8"/>
  <c r="AB38" i="8"/>
  <c r="AC38" i="8"/>
  <c r="AD38" i="8"/>
  <c r="AE38" i="8"/>
  <c r="AF38" i="8"/>
  <c r="AG38" i="8"/>
  <c r="AH38" i="8"/>
  <c r="U39" i="8"/>
  <c r="V39" i="8"/>
  <c r="W39" i="8"/>
  <c r="X39" i="8"/>
  <c r="AB39" i="8"/>
  <c r="AC39" i="8"/>
  <c r="AD39" i="8"/>
  <c r="AE39" i="8"/>
  <c r="AF39" i="8"/>
  <c r="AG39" i="8"/>
  <c r="AH39" i="8"/>
  <c r="U40" i="8"/>
  <c r="V40" i="8"/>
  <c r="W40" i="8"/>
  <c r="X40" i="8"/>
  <c r="AB40" i="8"/>
  <c r="AC40" i="8"/>
  <c r="AD40" i="8"/>
  <c r="AE40" i="8"/>
  <c r="AF40" i="8"/>
  <c r="AG40" i="8"/>
  <c r="AH40" i="8"/>
  <c r="U41" i="8"/>
  <c r="V41" i="8"/>
  <c r="W41" i="8"/>
  <c r="X41" i="8"/>
  <c r="AB41" i="8"/>
  <c r="AC41" i="8"/>
  <c r="AD41" i="8"/>
  <c r="AE41" i="8"/>
  <c r="AF41" i="8"/>
  <c r="AG41" i="8"/>
  <c r="AH41" i="8"/>
  <c r="U42" i="8"/>
  <c r="V42" i="8"/>
  <c r="W42" i="8"/>
  <c r="X42" i="8"/>
  <c r="AB42" i="8"/>
  <c r="AC42" i="8"/>
  <c r="AD42" i="8"/>
  <c r="AE42" i="8"/>
  <c r="AF42" i="8"/>
  <c r="AG42" i="8"/>
  <c r="AH42" i="8"/>
  <c r="U43" i="8"/>
  <c r="V43" i="8"/>
  <c r="W43" i="8"/>
  <c r="X43" i="8"/>
  <c r="AB43" i="8"/>
  <c r="AC43" i="8"/>
  <c r="AD43" i="8"/>
  <c r="AE43" i="8"/>
  <c r="AF43" i="8"/>
  <c r="AG43" i="8"/>
  <c r="AH43" i="8"/>
  <c r="U44" i="8"/>
  <c r="V44" i="8"/>
  <c r="W44" i="8"/>
  <c r="X44" i="8"/>
  <c r="AB44" i="8"/>
  <c r="AC44" i="8"/>
  <c r="AD44" i="8"/>
  <c r="AE44" i="8"/>
  <c r="AF44" i="8"/>
  <c r="AG44" i="8"/>
  <c r="AH44" i="8"/>
  <c r="U45" i="8"/>
  <c r="V45" i="8"/>
  <c r="W45" i="8"/>
  <c r="X45" i="8"/>
  <c r="AB45" i="8"/>
  <c r="AC45" i="8"/>
  <c r="AD45" i="8"/>
  <c r="AE45" i="8"/>
  <c r="AF45" i="8"/>
  <c r="AG45" i="8"/>
  <c r="AH45" i="8"/>
  <c r="U46" i="8"/>
  <c r="V46" i="8"/>
  <c r="W46" i="8"/>
  <c r="X46" i="8"/>
  <c r="AB46" i="8"/>
  <c r="AC46" i="8"/>
  <c r="AD46" i="8"/>
  <c r="AE46" i="8"/>
  <c r="AF46" i="8"/>
  <c r="AG46" i="8"/>
  <c r="AH46" i="8"/>
  <c r="U47" i="8"/>
  <c r="V47" i="8"/>
  <c r="W47" i="8"/>
  <c r="X47" i="8"/>
  <c r="AB47" i="8"/>
  <c r="AC47" i="8"/>
  <c r="AD47" i="8"/>
  <c r="AE47" i="8"/>
  <c r="AF47" i="8"/>
  <c r="AG47" i="8"/>
  <c r="AH47" i="8"/>
  <c r="U48" i="8"/>
  <c r="V48" i="8"/>
  <c r="W48" i="8"/>
  <c r="X48" i="8"/>
  <c r="AB48" i="8"/>
  <c r="AC48" i="8"/>
  <c r="AD48" i="8"/>
  <c r="AE48" i="8"/>
  <c r="AF48" i="8"/>
  <c r="AG48" i="8"/>
  <c r="AH48" i="8"/>
  <c r="U49" i="8"/>
  <c r="V49" i="8"/>
  <c r="W49" i="8"/>
  <c r="X49" i="8"/>
  <c r="AB49" i="8"/>
  <c r="AC49" i="8"/>
  <c r="AD49" i="8"/>
  <c r="AE49" i="8"/>
  <c r="AF49" i="8"/>
  <c r="AG49" i="8"/>
  <c r="AH49" i="8"/>
  <c r="U50" i="8"/>
  <c r="V50" i="8"/>
  <c r="W50" i="8"/>
  <c r="X50" i="8"/>
  <c r="AB50" i="8"/>
  <c r="AC50" i="8"/>
  <c r="AD50" i="8"/>
  <c r="AE50" i="8"/>
  <c r="AF50" i="8"/>
  <c r="AG50" i="8"/>
  <c r="AH50" i="8"/>
  <c r="U51" i="8"/>
  <c r="V51" i="8"/>
  <c r="W51" i="8"/>
  <c r="X51" i="8"/>
  <c r="AB51" i="8"/>
  <c r="AC51" i="8"/>
  <c r="AD51" i="8"/>
  <c r="AE51" i="8"/>
  <c r="AF51" i="8"/>
  <c r="AG51" i="8"/>
  <c r="AH51" i="8"/>
  <c r="U52" i="8"/>
  <c r="V52" i="8"/>
  <c r="W52" i="8"/>
  <c r="X52" i="8"/>
  <c r="AB52" i="8"/>
  <c r="AC52" i="8"/>
  <c r="AD52" i="8"/>
  <c r="AE52" i="8"/>
  <c r="AF52" i="8"/>
  <c r="AG52" i="8"/>
  <c r="AH52" i="8"/>
  <c r="A31" i="8"/>
  <c r="B31" i="8"/>
  <c r="L31" i="8"/>
  <c r="A32" i="8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B32" i="8"/>
  <c r="L32" i="8"/>
  <c r="B33" i="8"/>
  <c r="L33" i="8"/>
  <c r="B34" i="8"/>
  <c r="L34" i="8"/>
  <c r="B35" i="8"/>
  <c r="L35" i="8"/>
  <c r="B36" i="8"/>
  <c r="L36" i="8"/>
  <c r="B37" i="8"/>
  <c r="L37" i="8"/>
  <c r="B38" i="8"/>
  <c r="L38" i="8"/>
  <c r="B39" i="8"/>
  <c r="L39" i="8"/>
  <c r="B40" i="8"/>
  <c r="L40" i="8"/>
  <c r="B41" i="8"/>
  <c r="L41" i="8"/>
  <c r="B42" i="8"/>
  <c r="L42" i="8"/>
  <c r="B43" i="8"/>
  <c r="L43" i="8"/>
  <c r="B44" i="8"/>
  <c r="L44" i="8"/>
  <c r="B45" i="8"/>
  <c r="L45" i="8"/>
  <c r="B46" i="8"/>
  <c r="L46" i="8"/>
  <c r="B47" i="8"/>
  <c r="L47" i="8"/>
  <c r="B48" i="8"/>
  <c r="L48" i="8"/>
  <c r="B49" i="8"/>
  <c r="L49" i="8"/>
  <c r="B50" i="8"/>
  <c r="L50" i="8"/>
  <c r="B51" i="8"/>
  <c r="L51" i="8"/>
  <c r="B52" i="8"/>
  <c r="L52" i="8"/>
  <c r="W34" i="6"/>
  <c r="X34" i="6"/>
  <c r="Y34" i="6"/>
  <c r="Z34" i="6"/>
  <c r="AA34" i="6"/>
  <c r="AB34" i="6"/>
  <c r="AC34" i="6"/>
  <c r="D83" i="4" s="1"/>
  <c r="AE34" i="6"/>
  <c r="W35" i="6"/>
  <c r="X35" i="6"/>
  <c r="Y35" i="6"/>
  <c r="Z35" i="6"/>
  <c r="AA35" i="6"/>
  <c r="AB35" i="6"/>
  <c r="AC35" i="6"/>
  <c r="D84" i="4" s="1"/>
  <c r="AE35" i="6"/>
  <c r="W36" i="6"/>
  <c r="W37" i="6" s="1"/>
  <c r="W38" i="6" s="1"/>
  <c r="W39" i="6" s="1"/>
  <c r="W40" i="6" s="1"/>
  <c r="W41" i="6" s="1"/>
  <c r="W42" i="6" s="1"/>
  <c r="W43" i="6" s="1"/>
  <c r="W44" i="6" s="1"/>
  <c r="W45" i="6" s="1"/>
  <c r="W46" i="6" s="1"/>
  <c r="W47" i="6" s="1"/>
  <c r="W48" i="6" s="1"/>
  <c r="W49" i="6" s="1"/>
  <c r="W50" i="6" s="1"/>
  <c r="W51" i="6" s="1"/>
  <c r="W52" i="6" s="1"/>
  <c r="W53" i="6" s="1"/>
  <c r="W54" i="6" s="1"/>
  <c r="X36" i="6"/>
  <c r="Y36" i="6"/>
  <c r="Z36" i="6"/>
  <c r="AA36" i="6"/>
  <c r="AB36" i="6"/>
  <c r="AC36" i="6"/>
  <c r="D85" i="4" s="1"/>
  <c r="AE36" i="6"/>
  <c r="X37" i="6"/>
  <c r="Y37" i="6"/>
  <c r="Z37" i="6"/>
  <c r="AA37" i="6"/>
  <c r="C86" i="4" s="1"/>
  <c r="AB37" i="6"/>
  <c r="AC37" i="6"/>
  <c r="D86" i="4" s="1"/>
  <c r="AE37" i="6"/>
  <c r="X38" i="6"/>
  <c r="Y38" i="6"/>
  <c r="Z38" i="6"/>
  <c r="AA38" i="6"/>
  <c r="AB38" i="6"/>
  <c r="AC38" i="6"/>
  <c r="D87" i="4" s="1"/>
  <c r="AE38" i="6"/>
  <c r="X39" i="6"/>
  <c r="Y39" i="6"/>
  <c r="Z39" i="6"/>
  <c r="AA39" i="6"/>
  <c r="C88" i="4" s="1"/>
  <c r="AB39" i="6"/>
  <c r="AC39" i="6"/>
  <c r="D88" i="4" s="1"/>
  <c r="AE39" i="6"/>
  <c r="X40" i="6"/>
  <c r="Y40" i="6"/>
  <c r="Z40" i="6"/>
  <c r="B89" i="4" s="1"/>
  <c r="AA40" i="6"/>
  <c r="C89" i="4" s="1"/>
  <c r="AB40" i="6"/>
  <c r="AC40" i="6"/>
  <c r="D89" i="4" s="1"/>
  <c r="AE40" i="6"/>
  <c r="X41" i="6"/>
  <c r="Y41" i="6"/>
  <c r="Z41" i="6"/>
  <c r="AA41" i="6"/>
  <c r="AB41" i="6"/>
  <c r="AC41" i="6"/>
  <c r="D90" i="4" s="1"/>
  <c r="AE41" i="6"/>
  <c r="X42" i="6"/>
  <c r="Y42" i="6"/>
  <c r="Z42" i="6"/>
  <c r="AA42" i="6"/>
  <c r="AB42" i="6"/>
  <c r="AC42" i="6"/>
  <c r="AE42" i="6"/>
  <c r="X43" i="6"/>
  <c r="Y43" i="6"/>
  <c r="Z43" i="6"/>
  <c r="AA43" i="6"/>
  <c r="AB43" i="6"/>
  <c r="AC43" i="6"/>
  <c r="D92" i="4" s="1"/>
  <c r="AE43" i="6"/>
  <c r="X44" i="6"/>
  <c r="Y44" i="6"/>
  <c r="Z44" i="6"/>
  <c r="AA44" i="6"/>
  <c r="AB44" i="6"/>
  <c r="AC44" i="6"/>
  <c r="D93" i="4" s="1"/>
  <c r="AE44" i="6"/>
  <c r="X45" i="6"/>
  <c r="Y45" i="6"/>
  <c r="Z45" i="6"/>
  <c r="AA45" i="6"/>
  <c r="C94" i="4" s="1"/>
  <c r="AB45" i="6"/>
  <c r="AC45" i="6"/>
  <c r="AE45" i="6"/>
  <c r="X46" i="6"/>
  <c r="Y46" i="6"/>
  <c r="Z46" i="6"/>
  <c r="AA46" i="6"/>
  <c r="AB46" i="6"/>
  <c r="AC46" i="6"/>
  <c r="D95" i="4" s="1"/>
  <c r="AE46" i="6"/>
  <c r="X47" i="6"/>
  <c r="Y47" i="6"/>
  <c r="Z47" i="6"/>
  <c r="AA47" i="6"/>
  <c r="AB47" i="6"/>
  <c r="AC47" i="6"/>
  <c r="D96" i="4" s="1"/>
  <c r="AE47" i="6"/>
  <c r="X48" i="6"/>
  <c r="Y48" i="6"/>
  <c r="Z48" i="6"/>
  <c r="B97" i="4" s="1"/>
  <c r="AA48" i="6"/>
  <c r="C97" i="4" s="1"/>
  <c r="AB48" i="6"/>
  <c r="AC48" i="6"/>
  <c r="D97" i="4" s="1"/>
  <c r="AE48" i="6"/>
  <c r="X49" i="6"/>
  <c r="Y49" i="6"/>
  <c r="Z49" i="6"/>
  <c r="B98" i="4" s="1"/>
  <c r="AA49" i="6"/>
  <c r="C98" i="4" s="1"/>
  <c r="AB49" i="6"/>
  <c r="AC49" i="6"/>
  <c r="D98" i="4" s="1"/>
  <c r="AE49" i="6"/>
  <c r="X50" i="6"/>
  <c r="Y50" i="6"/>
  <c r="Z50" i="6"/>
  <c r="B99" i="4" s="1"/>
  <c r="AA50" i="6"/>
  <c r="AB50" i="6"/>
  <c r="AC50" i="6"/>
  <c r="D99" i="4" s="1"/>
  <c r="AE50" i="6"/>
  <c r="X51" i="6"/>
  <c r="Y51" i="6"/>
  <c r="Z51" i="6"/>
  <c r="AA51" i="6"/>
  <c r="AB51" i="6"/>
  <c r="AC51" i="6"/>
  <c r="AE51" i="6"/>
  <c r="X52" i="6"/>
  <c r="Y52" i="6"/>
  <c r="Z52" i="6"/>
  <c r="AA52" i="6"/>
  <c r="C101" i="4" s="1"/>
  <c r="AB52" i="6"/>
  <c r="AC52" i="6"/>
  <c r="D101" i="4" s="1"/>
  <c r="AE52" i="6"/>
  <c r="X53" i="6"/>
  <c r="Y53" i="6"/>
  <c r="Z53" i="6"/>
  <c r="AA53" i="6"/>
  <c r="C102" i="4" s="1"/>
  <c r="AB53" i="6"/>
  <c r="AC53" i="6"/>
  <c r="D102" i="4" s="1"/>
  <c r="AE53" i="6"/>
  <c r="X54" i="6"/>
  <c r="Y54" i="6"/>
  <c r="Z54" i="6"/>
  <c r="B103" i="4" s="1"/>
  <c r="AA54" i="6"/>
  <c r="AB54" i="6"/>
  <c r="AC54" i="6"/>
  <c r="D103" i="4" s="1"/>
  <c r="AE54" i="6"/>
  <c r="B83" i="4"/>
  <c r="C83" i="4"/>
  <c r="B84" i="4"/>
  <c r="C84" i="4"/>
  <c r="B85" i="4"/>
  <c r="C85" i="4"/>
  <c r="B86" i="4"/>
  <c r="B87" i="4"/>
  <c r="C87" i="4"/>
  <c r="B88" i="4"/>
  <c r="B90" i="4"/>
  <c r="C90" i="4"/>
  <c r="B91" i="4"/>
  <c r="C91" i="4"/>
  <c r="D91" i="4"/>
  <c r="B92" i="4"/>
  <c r="C92" i="4"/>
  <c r="B93" i="4"/>
  <c r="C93" i="4"/>
  <c r="B94" i="4"/>
  <c r="D94" i="4"/>
  <c r="B95" i="4"/>
  <c r="C95" i="4"/>
  <c r="B96" i="4"/>
  <c r="C96" i="4"/>
  <c r="C99" i="4"/>
  <c r="B100" i="4"/>
  <c r="C100" i="4"/>
  <c r="D100" i="4"/>
  <c r="B101" i="4"/>
  <c r="B102" i="4"/>
  <c r="C103" i="4"/>
  <c r="B32" i="6"/>
  <c r="C32" i="6"/>
  <c r="J32" i="6"/>
  <c r="K32" i="6" s="1"/>
  <c r="T32" i="6"/>
  <c r="B33" i="6"/>
  <c r="C33" i="6"/>
  <c r="J33" i="6"/>
  <c r="K33" i="6" s="1"/>
  <c r="T33" i="6"/>
  <c r="B34" i="6"/>
  <c r="C34" i="6"/>
  <c r="J34" i="6"/>
  <c r="K34" i="6" s="1"/>
  <c r="T34" i="6"/>
  <c r="B35" i="6"/>
  <c r="C35" i="6"/>
  <c r="J35" i="6"/>
  <c r="K35" i="6" s="1"/>
  <c r="T35" i="6"/>
  <c r="B36" i="6"/>
  <c r="C36" i="6"/>
  <c r="J36" i="6"/>
  <c r="K36" i="6" s="1"/>
  <c r="T36" i="6"/>
  <c r="B37" i="6"/>
  <c r="C37" i="6"/>
  <c r="J37" i="6"/>
  <c r="K37" i="6" s="1"/>
  <c r="T37" i="6"/>
  <c r="B38" i="6"/>
  <c r="C38" i="6"/>
  <c r="J38" i="6"/>
  <c r="AD38" i="6" s="1"/>
  <c r="T38" i="6"/>
  <c r="B39" i="6"/>
  <c r="C39" i="6"/>
  <c r="J39" i="6"/>
  <c r="K39" i="6" s="1"/>
  <c r="T39" i="6"/>
  <c r="B40" i="6"/>
  <c r="C40" i="6"/>
  <c r="J40" i="6"/>
  <c r="K40" i="6" s="1"/>
  <c r="T40" i="6"/>
  <c r="B41" i="6"/>
  <c r="C41" i="6"/>
  <c r="J41" i="6"/>
  <c r="K41" i="6" s="1"/>
  <c r="T41" i="6"/>
  <c r="B42" i="6"/>
  <c r="C42" i="6"/>
  <c r="J42" i="6"/>
  <c r="K42" i="6" s="1"/>
  <c r="T42" i="6"/>
  <c r="B43" i="6"/>
  <c r="C43" i="6"/>
  <c r="J43" i="6"/>
  <c r="K43" i="6" s="1"/>
  <c r="T43" i="6"/>
  <c r="B44" i="6"/>
  <c r="C44" i="6"/>
  <c r="J44" i="6"/>
  <c r="K44" i="6" s="1"/>
  <c r="T44" i="6"/>
  <c r="B45" i="6"/>
  <c r="C45" i="6"/>
  <c r="J45" i="6"/>
  <c r="K45" i="6" s="1"/>
  <c r="T45" i="6"/>
  <c r="B46" i="6"/>
  <c r="C46" i="6"/>
  <c r="J46" i="6"/>
  <c r="AD46" i="6" s="1"/>
  <c r="T46" i="6"/>
  <c r="B47" i="6"/>
  <c r="C47" i="6"/>
  <c r="J47" i="6"/>
  <c r="K47" i="6" s="1"/>
  <c r="T47" i="6"/>
  <c r="B48" i="6"/>
  <c r="C48" i="6"/>
  <c r="J48" i="6"/>
  <c r="K48" i="6" s="1"/>
  <c r="T48" i="6"/>
  <c r="B49" i="6"/>
  <c r="C49" i="6"/>
  <c r="J49" i="6"/>
  <c r="AD49" i="6" s="1"/>
  <c r="T49" i="6"/>
  <c r="B50" i="6"/>
  <c r="C50" i="6"/>
  <c r="J50" i="6"/>
  <c r="K50" i="6" s="1"/>
  <c r="T50" i="6"/>
  <c r="B51" i="6"/>
  <c r="C51" i="6"/>
  <c r="J51" i="6"/>
  <c r="K51" i="6" s="1"/>
  <c r="T51" i="6"/>
  <c r="B52" i="6"/>
  <c r="C52" i="6"/>
  <c r="J52" i="6"/>
  <c r="K52" i="6" s="1"/>
  <c r="T52" i="6"/>
  <c r="B53" i="6"/>
  <c r="C53" i="6"/>
  <c r="J53" i="6"/>
  <c r="K53" i="6" s="1"/>
  <c r="T53" i="6"/>
  <c r="B54" i="6"/>
  <c r="C54" i="6"/>
  <c r="J54" i="6"/>
  <c r="AD54" i="6" s="1"/>
  <c r="T54" i="6"/>
  <c r="B34" i="4"/>
  <c r="C41" i="4"/>
  <c r="B50" i="4"/>
  <c r="B52" i="4"/>
  <c r="W34" i="7"/>
  <c r="X34" i="7"/>
  <c r="Y34" i="7"/>
  <c r="Z34" i="7"/>
  <c r="B33" i="4" s="1"/>
  <c r="AA34" i="7"/>
  <c r="C33" i="4" s="1"/>
  <c r="AB34" i="7"/>
  <c r="AC34" i="7"/>
  <c r="D33" i="4" s="1"/>
  <c r="AE34" i="7"/>
  <c r="AG34" i="7"/>
  <c r="AI34" i="7"/>
  <c r="AK34" i="7"/>
  <c r="AL34" i="7"/>
  <c r="AO34" i="7"/>
  <c r="AP34" i="7"/>
  <c r="W35" i="7"/>
  <c r="X35" i="7"/>
  <c r="Y35" i="7"/>
  <c r="Z35" i="7"/>
  <c r="AA35" i="7"/>
  <c r="C34" i="4" s="1"/>
  <c r="AB35" i="7"/>
  <c r="AC35" i="7"/>
  <c r="D34" i="4" s="1"/>
  <c r="AE35" i="7"/>
  <c r="AG35" i="7"/>
  <c r="AI35" i="7"/>
  <c r="AK35" i="7"/>
  <c r="AL35" i="7"/>
  <c r="AO35" i="7"/>
  <c r="AP35" i="7"/>
  <c r="W36" i="7"/>
  <c r="W37" i="7" s="1"/>
  <c r="W38" i="7" s="1"/>
  <c r="W39" i="7" s="1"/>
  <c r="W40" i="7" s="1"/>
  <c r="W41" i="7" s="1"/>
  <c r="W42" i="7" s="1"/>
  <c r="W43" i="7" s="1"/>
  <c r="W44" i="7" s="1"/>
  <c r="W45" i="7" s="1"/>
  <c r="W46" i="7" s="1"/>
  <c r="W47" i="7" s="1"/>
  <c r="W48" i="7" s="1"/>
  <c r="W49" i="7" s="1"/>
  <c r="W50" i="7" s="1"/>
  <c r="W51" i="7" s="1"/>
  <c r="W52" i="7" s="1"/>
  <c r="W53" i="7" s="1"/>
  <c r="W54" i="7" s="1"/>
  <c r="X36" i="7"/>
  <c r="Y36" i="7"/>
  <c r="Z36" i="7"/>
  <c r="B35" i="4" s="1"/>
  <c r="AA36" i="7"/>
  <c r="C35" i="4" s="1"/>
  <c r="AB36" i="7"/>
  <c r="AC36" i="7"/>
  <c r="D35" i="4" s="1"/>
  <c r="AE36" i="7"/>
  <c r="AG36" i="7"/>
  <c r="AI36" i="7"/>
  <c r="AK36" i="7"/>
  <c r="AL36" i="7"/>
  <c r="AO36" i="7"/>
  <c r="AP36" i="7"/>
  <c r="X37" i="7"/>
  <c r="Y37" i="7"/>
  <c r="Z37" i="7"/>
  <c r="B36" i="4" s="1"/>
  <c r="AA37" i="7"/>
  <c r="C36" i="4" s="1"/>
  <c r="AB37" i="7"/>
  <c r="AC37" i="7"/>
  <c r="D36" i="4" s="1"/>
  <c r="AE37" i="7"/>
  <c r="AG37" i="7"/>
  <c r="AI37" i="7"/>
  <c r="AK37" i="7"/>
  <c r="AL37" i="7"/>
  <c r="AO37" i="7"/>
  <c r="AP37" i="7"/>
  <c r="X38" i="7"/>
  <c r="Y38" i="7"/>
  <c r="Z38" i="7"/>
  <c r="B37" i="4" s="1"/>
  <c r="AA38" i="7"/>
  <c r="C37" i="4" s="1"/>
  <c r="AB38" i="7"/>
  <c r="AC38" i="7"/>
  <c r="D37" i="4" s="1"/>
  <c r="AE38" i="7"/>
  <c r="AG38" i="7"/>
  <c r="AI38" i="7"/>
  <c r="AK38" i="7"/>
  <c r="AL38" i="7"/>
  <c r="AO38" i="7"/>
  <c r="AP38" i="7"/>
  <c r="X39" i="7"/>
  <c r="Y39" i="7"/>
  <c r="Z39" i="7"/>
  <c r="B38" i="4" s="1"/>
  <c r="AA39" i="7"/>
  <c r="C38" i="4" s="1"/>
  <c r="AB39" i="7"/>
  <c r="AC39" i="7"/>
  <c r="D38" i="4" s="1"/>
  <c r="AE39" i="7"/>
  <c r="AG39" i="7"/>
  <c r="AI39" i="7"/>
  <c r="AK39" i="7"/>
  <c r="AL39" i="7"/>
  <c r="AO39" i="7"/>
  <c r="AP39" i="7"/>
  <c r="X40" i="7"/>
  <c r="Y40" i="7"/>
  <c r="Z40" i="7"/>
  <c r="B39" i="4" s="1"/>
  <c r="AA40" i="7"/>
  <c r="C39" i="4" s="1"/>
  <c r="AB40" i="7"/>
  <c r="AC40" i="7"/>
  <c r="D39" i="4" s="1"/>
  <c r="AE40" i="7"/>
  <c r="AG40" i="7"/>
  <c r="AI40" i="7"/>
  <c r="AK40" i="7"/>
  <c r="AL40" i="7"/>
  <c r="AO40" i="7"/>
  <c r="AP40" i="7"/>
  <c r="X41" i="7"/>
  <c r="Y41" i="7"/>
  <c r="Z41" i="7"/>
  <c r="B40" i="4" s="1"/>
  <c r="AA41" i="7"/>
  <c r="C40" i="4" s="1"/>
  <c r="AB41" i="7"/>
  <c r="AC41" i="7"/>
  <c r="D40" i="4" s="1"/>
  <c r="AE41" i="7"/>
  <c r="AG41" i="7"/>
  <c r="AI41" i="7"/>
  <c r="AK41" i="7"/>
  <c r="AL41" i="7"/>
  <c r="AO41" i="7"/>
  <c r="AP41" i="7"/>
  <c r="X42" i="7"/>
  <c r="Y42" i="7"/>
  <c r="Z42" i="7"/>
  <c r="B41" i="4" s="1"/>
  <c r="AA42" i="7"/>
  <c r="AB42" i="7"/>
  <c r="AC42" i="7"/>
  <c r="D41" i="4" s="1"/>
  <c r="AE42" i="7"/>
  <c r="AG42" i="7"/>
  <c r="AI42" i="7"/>
  <c r="AK42" i="7"/>
  <c r="AL42" i="7"/>
  <c r="AO42" i="7"/>
  <c r="AP42" i="7"/>
  <c r="X43" i="7"/>
  <c r="Y43" i="7"/>
  <c r="Z43" i="7"/>
  <c r="B42" i="4" s="1"/>
  <c r="AA43" i="7"/>
  <c r="C42" i="4" s="1"/>
  <c r="AB43" i="7"/>
  <c r="AC43" i="7"/>
  <c r="D42" i="4" s="1"/>
  <c r="AE43" i="7"/>
  <c r="AG43" i="7"/>
  <c r="AI43" i="7"/>
  <c r="AK43" i="7"/>
  <c r="AL43" i="7"/>
  <c r="AO43" i="7"/>
  <c r="AP43" i="7"/>
  <c r="X44" i="7"/>
  <c r="Y44" i="7"/>
  <c r="Z44" i="7"/>
  <c r="B43" i="4" s="1"/>
  <c r="AA44" i="7"/>
  <c r="C43" i="4" s="1"/>
  <c r="AB44" i="7"/>
  <c r="AC44" i="7"/>
  <c r="D43" i="4" s="1"/>
  <c r="AE44" i="7"/>
  <c r="AG44" i="7"/>
  <c r="AI44" i="7"/>
  <c r="AK44" i="7"/>
  <c r="AL44" i="7"/>
  <c r="AO44" i="7"/>
  <c r="AP44" i="7"/>
  <c r="X45" i="7"/>
  <c r="Y45" i="7"/>
  <c r="Z45" i="7"/>
  <c r="B44" i="4" s="1"/>
  <c r="AA45" i="7"/>
  <c r="C44" i="4" s="1"/>
  <c r="AB45" i="7"/>
  <c r="AC45" i="7"/>
  <c r="D44" i="4" s="1"/>
  <c r="AE45" i="7"/>
  <c r="AG45" i="7"/>
  <c r="AI45" i="7"/>
  <c r="AK45" i="7"/>
  <c r="AL45" i="7"/>
  <c r="AO45" i="7"/>
  <c r="AP45" i="7"/>
  <c r="X46" i="7"/>
  <c r="Y46" i="7"/>
  <c r="Z46" i="7"/>
  <c r="B45" i="4" s="1"/>
  <c r="AA46" i="7"/>
  <c r="C45" i="4" s="1"/>
  <c r="AB46" i="7"/>
  <c r="AC46" i="7"/>
  <c r="D45" i="4" s="1"/>
  <c r="AE46" i="7"/>
  <c r="AG46" i="7"/>
  <c r="AI46" i="7"/>
  <c r="AK46" i="7"/>
  <c r="AL46" i="7"/>
  <c r="AO46" i="7"/>
  <c r="AP46" i="7"/>
  <c r="X47" i="7"/>
  <c r="Y47" i="7"/>
  <c r="Z47" i="7"/>
  <c r="B46" i="4" s="1"/>
  <c r="AA47" i="7"/>
  <c r="C46" i="4" s="1"/>
  <c r="AB47" i="7"/>
  <c r="AC47" i="7"/>
  <c r="D46" i="4" s="1"/>
  <c r="AE47" i="7"/>
  <c r="AG47" i="7"/>
  <c r="AI47" i="7"/>
  <c r="AK47" i="7"/>
  <c r="AL47" i="7"/>
  <c r="AO47" i="7"/>
  <c r="AP47" i="7"/>
  <c r="X48" i="7"/>
  <c r="Y48" i="7"/>
  <c r="Z48" i="7"/>
  <c r="B47" i="4" s="1"/>
  <c r="AA48" i="7"/>
  <c r="C47" i="4" s="1"/>
  <c r="AB48" i="7"/>
  <c r="AC48" i="7"/>
  <c r="D47" i="4" s="1"/>
  <c r="AE48" i="7"/>
  <c r="AG48" i="7"/>
  <c r="AI48" i="7"/>
  <c r="AK48" i="7"/>
  <c r="AL48" i="7"/>
  <c r="AO48" i="7"/>
  <c r="AP48" i="7"/>
  <c r="X49" i="7"/>
  <c r="Y49" i="7"/>
  <c r="Z49" i="7"/>
  <c r="B48" i="4" s="1"/>
  <c r="AA49" i="7"/>
  <c r="C48" i="4" s="1"/>
  <c r="AB49" i="7"/>
  <c r="AC49" i="7"/>
  <c r="D48" i="4" s="1"/>
  <c r="AE49" i="7"/>
  <c r="AG49" i="7"/>
  <c r="AI49" i="7"/>
  <c r="AK49" i="7"/>
  <c r="AL49" i="7"/>
  <c r="AO49" i="7"/>
  <c r="AP49" i="7"/>
  <c r="X50" i="7"/>
  <c r="Y50" i="7"/>
  <c r="Z50" i="7"/>
  <c r="B49" i="4" s="1"/>
  <c r="AA50" i="7"/>
  <c r="C49" i="4" s="1"/>
  <c r="AB50" i="7"/>
  <c r="AC50" i="7"/>
  <c r="D49" i="4" s="1"/>
  <c r="AE50" i="7"/>
  <c r="AG50" i="7"/>
  <c r="AI50" i="7"/>
  <c r="AK50" i="7"/>
  <c r="AL50" i="7"/>
  <c r="AO50" i="7"/>
  <c r="AP50" i="7"/>
  <c r="X51" i="7"/>
  <c r="Y51" i="7"/>
  <c r="Z51" i="7"/>
  <c r="AA51" i="7"/>
  <c r="C50" i="4" s="1"/>
  <c r="AB51" i="7"/>
  <c r="AC51" i="7"/>
  <c r="D50" i="4" s="1"/>
  <c r="AE51" i="7"/>
  <c r="AG51" i="7"/>
  <c r="AI51" i="7"/>
  <c r="AK51" i="7"/>
  <c r="AL51" i="7"/>
  <c r="AO51" i="7"/>
  <c r="AP51" i="7"/>
  <c r="X52" i="7"/>
  <c r="Y52" i="7"/>
  <c r="Z52" i="7"/>
  <c r="B51" i="4" s="1"/>
  <c r="AA52" i="7"/>
  <c r="C51" i="4" s="1"/>
  <c r="AB52" i="7"/>
  <c r="AC52" i="7"/>
  <c r="D51" i="4" s="1"/>
  <c r="AE52" i="7"/>
  <c r="AG52" i="7"/>
  <c r="AI52" i="7"/>
  <c r="AK52" i="7"/>
  <c r="AL52" i="7"/>
  <c r="AO52" i="7"/>
  <c r="AP52" i="7"/>
  <c r="X53" i="7"/>
  <c r="Y53" i="7"/>
  <c r="Z53" i="7"/>
  <c r="AA53" i="7"/>
  <c r="C52" i="4" s="1"/>
  <c r="AB53" i="7"/>
  <c r="AC53" i="7"/>
  <c r="D52" i="4" s="1"/>
  <c r="AE53" i="7"/>
  <c r="AG53" i="7"/>
  <c r="AI53" i="7"/>
  <c r="AK53" i="7"/>
  <c r="AL53" i="7"/>
  <c r="AO53" i="7"/>
  <c r="AP53" i="7"/>
  <c r="X54" i="7"/>
  <c r="Y54" i="7"/>
  <c r="Z54" i="7"/>
  <c r="B53" i="4" s="1"/>
  <c r="AA54" i="7"/>
  <c r="C53" i="4" s="1"/>
  <c r="AB54" i="7"/>
  <c r="AC54" i="7"/>
  <c r="D53" i="4" s="1"/>
  <c r="AE54" i="7"/>
  <c r="AG54" i="7"/>
  <c r="AI54" i="7"/>
  <c r="AK54" i="7"/>
  <c r="AL54" i="7"/>
  <c r="AO54" i="7"/>
  <c r="AP54" i="7"/>
  <c r="J34" i="7"/>
  <c r="K34" i="7" s="1"/>
  <c r="J35" i="7"/>
  <c r="K35" i="7" s="1"/>
  <c r="J36" i="7"/>
  <c r="AD36" i="7" s="1"/>
  <c r="J37" i="7"/>
  <c r="AD37" i="7" s="1"/>
  <c r="J38" i="7"/>
  <c r="K38" i="7" s="1"/>
  <c r="J39" i="7"/>
  <c r="K39" i="7" s="1"/>
  <c r="J40" i="7"/>
  <c r="K40" i="7" s="1"/>
  <c r="J41" i="7"/>
  <c r="AD41" i="7" s="1"/>
  <c r="J42" i="7"/>
  <c r="K42" i="7" s="1"/>
  <c r="J43" i="7"/>
  <c r="K43" i="7" s="1"/>
  <c r="J44" i="7"/>
  <c r="AD44" i="7" s="1"/>
  <c r="J45" i="7"/>
  <c r="AD45" i="7" s="1"/>
  <c r="J46" i="7"/>
  <c r="K46" i="7" s="1"/>
  <c r="J47" i="7"/>
  <c r="K47" i="7" s="1"/>
  <c r="J48" i="7"/>
  <c r="AD48" i="7" s="1"/>
  <c r="J49" i="7"/>
  <c r="K49" i="7" s="1"/>
  <c r="J50" i="7"/>
  <c r="K50" i="7" s="1"/>
  <c r="J51" i="7"/>
  <c r="K51" i="7" s="1"/>
  <c r="J52" i="7"/>
  <c r="AD52" i="7" s="1"/>
  <c r="J53" i="7"/>
  <c r="AD53" i="7" s="1"/>
  <c r="J54" i="7"/>
  <c r="K54" i="7" s="1"/>
  <c r="A34" i="7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D34" i="6"/>
  <c r="D39" i="6"/>
  <c r="D50" i="6"/>
  <c r="D54" i="6"/>
  <c r="D38" i="6"/>
  <c r="D44" i="6"/>
  <c r="D49" i="6"/>
  <c r="D33" i="6"/>
  <c r="D43" i="6"/>
  <c r="D32" i="6"/>
  <c r="D37" i="6"/>
  <c r="D48" i="6"/>
  <c r="D53" i="6"/>
  <c r="D36" i="6"/>
  <c r="D42" i="6"/>
  <c r="D47" i="6"/>
  <c r="D41" i="6"/>
  <c r="D46" i="6"/>
  <c r="D52" i="6"/>
  <c r="D35" i="6"/>
  <c r="D51" i="6"/>
  <c r="D40" i="6"/>
  <c r="D45" i="6"/>
  <c r="K36" i="7" l="1"/>
  <c r="K54" i="6"/>
  <c r="K38" i="6"/>
  <c r="K52" i="7"/>
  <c r="AD54" i="7"/>
  <c r="K41" i="7"/>
  <c r="K46" i="6"/>
  <c r="AD45" i="6"/>
  <c r="AD37" i="6"/>
  <c r="AD44" i="6"/>
  <c r="AD36" i="6"/>
  <c r="K49" i="6"/>
  <c r="AD53" i="6"/>
  <c r="AD43" i="6"/>
  <c r="AD51" i="6"/>
  <c r="AD42" i="6"/>
  <c r="AD41" i="6"/>
  <c r="AD35" i="6"/>
  <c r="AD50" i="6"/>
  <c r="AD40" i="6"/>
  <c r="AD48" i="6"/>
  <c r="AD39" i="6"/>
  <c r="AD47" i="6"/>
  <c r="AD34" i="6"/>
  <c r="AD52" i="6"/>
  <c r="K53" i="7"/>
  <c r="K48" i="7"/>
  <c r="K37" i="7"/>
  <c r="AD49" i="7"/>
  <c r="AD34" i="7"/>
  <c r="AD43" i="7"/>
  <c r="AD42" i="7"/>
  <c r="AD47" i="7"/>
  <c r="AD40" i="7"/>
  <c r="K45" i="7"/>
  <c r="AD46" i="7"/>
  <c r="AD39" i="7"/>
  <c r="AD35" i="7"/>
  <c r="K44" i="7"/>
  <c r="AD38" i="7"/>
  <c r="AD51" i="7"/>
  <c r="AD50" i="7"/>
  <c r="Y6" i="6"/>
  <c r="Y7" i="6"/>
  <c r="Y8" i="6"/>
  <c r="Y9" i="6"/>
  <c r="Y10" i="6"/>
  <c r="Y11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Y5" i="6"/>
  <c r="T31" i="8"/>
  <c r="AP4" i="7"/>
  <c r="AP33" i="7"/>
  <c r="AP32" i="7"/>
  <c r="AP31" i="7"/>
  <c r="AP30" i="7"/>
  <c r="AP29" i="7"/>
  <c r="AP28" i="7"/>
  <c r="AP27" i="7"/>
  <c r="AP26" i="7"/>
  <c r="AP25" i="7"/>
  <c r="AP24" i="7"/>
  <c r="AP23" i="7"/>
  <c r="AP22" i="7"/>
  <c r="AP21" i="7"/>
  <c r="AP20" i="7"/>
  <c r="AP19" i="7"/>
  <c r="AP18" i="7"/>
  <c r="AP17" i="7"/>
  <c r="AP16" i="7"/>
  <c r="AP15" i="7"/>
  <c r="AP14" i="7"/>
  <c r="AP13" i="7"/>
  <c r="AP12" i="7"/>
  <c r="AP11" i="7"/>
  <c r="AP10" i="7"/>
  <c r="AP9" i="7"/>
  <c r="AP8" i="7"/>
  <c r="AP7" i="7"/>
  <c r="AP6" i="7"/>
  <c r="AP5" i="7"/>
  <c r="AL4" i="7"/>
  <c r="AL5" i="7"/>
  <c r="AL6" i="7"/>
  <c r="AL7" i="7"/>
  <c r="AL8" i="7"/>
  <c r="AL9" i="7"/>
  <c r="AL10" i="7"/>
  <c r="AL11" i="7"/>
  <c r="AL12" i="7"/>
  <c r="AL13" i="7"/>
  <c r="AL14" i="7"/>
  <c r="AL15" i="7"/>
  <c r="AL16" i="7"/>
  <c r="AL17" i="7"/>
  <c r="AL18" i="7"/>
  <c r="AL19" i="7"/>
  <c r="AL20" i="7"/>
  <c r="AL21" i="7"/>
  <c r="AL22" i="7"/>
  <c r="AL23" i="7"/>
  <c r="AL24" i="7"/>
  <c r="AL25" i="7"/>
  <c r="AL26" i="7"/>
  <c r="AL28" i="7"/>
  <c r="AL29" i="7"/>
  <c r="AL30" i="7"/>
  <c r="AL31" i="7"/>
  <c r="AL32" i="7"/>
  <c r="AL33" i="7"/>
  <c r="AL27" i="7"/>
  <c r="S31" i="8"/>
  <c r="AO4" i="7"/>
  <c r="AO5" i="7"/>
  <c r="AO6" i="7"/>
  <c r="AO7" i="7"/>
  <c r="AO8" i="7"/>
  <c r="AO9" i="7"/>
  <c r="AO10" i="7"/>
  <c r="AO11" i="7"/>
  <c r="AO12" i="7"/>
  <c r="AO13" i="7"/>
  <c r="AO14" i="7"/>
  <c r="AO15" i="7"/>
  <c r="AO16" i="7"/>
  <c r="AO17" i="7"/>
  <c r="AO18" i="7"/>
  <c r="AO19" i="7"/>
  <c r="AO20" i="7"/>
  <c r="AO21" i="7"/>
  <c r="AO22" i="7"/>
  <c r="AO23" i="7"/>
  <c r="AO24" i="7"/>
  <c r="AO25" i="7"/>
  <c r="AO26" i="7"/>
  <c r="AO28" i="7"/>
  <c r="AO29" i="7"/>
  <c r="AO30" i="7"/>
  <c r="AO31" i="7"/>
  <c r="AO32" i="7"/>
  <c r="AO33" i="7"/>
  <c r="AO27" i="7"/>
  <c r="AK28" i="7"/>
  <c r="AK29" i="7"/>
  <c r="AK30" i="7"/>
  <c r="AK31" i="7"/>
  <c r="AK32" i="7"/>
  <c r="AK33" i="7"/>
  <c r="AK4" i="7"/>
  <c r="AK5" i="7"/>
  <c r="AK6" i="7"/>
  <c r="AK7" i="7"/>
  <c r="AK8" i="7"/>
  <c r="AK9" i="7"/>
  <c r="AK10" i="7"/>
  <c r="AK11" i="7"/>
  <c r="AK12" i="7"/>
  <c r="AK13" i="7"/>
  <c r="AK14" i="7"/>
  <c r="AK15" i="7"/>
  <c r="AK16" i="7"/>
  <c r="AK17" i="7"/>
  <c r="AK18" i="7"/>
  <c r="AK19" i="7"/>
  <c r="AK20" i="7"/>
  <c r="AK21" i="7"/>
  <c r="AK22" i="7"/>
  <c r="AK23" i="7"/>
  <c r="AK24" i="7"/>
  <c r="AK25" i="7"/>
  <c r="AK26" i="7"/>
  <c r="AK27" i="7"/>
  <c r="S27" i="8"/>
  <c r="AC27" i="8" s="1"/>
  <c r="T27" i="8"/>
  <c r="S28" i="8"/>
  <c r="T28" i="8"/>
  <c r="S29" i="8"/>
  <c r="T29" i="8"/>
  <c r="S30" i="8"/>
  <c r="T30" i="8"/>
  <c r="S52" i="8"/>
  <c r="T52" i="8"/>
  <c r="U4" i="8"/>
  <c r="V4" i="8"/>
  <c r="W4" i="8"/>
  <c r="X4" i="8"/>
  <c r="AB4" i="8"/>
  <c r="AD4" i="8"/>
  <c r="AE4" i="8"/>
  <c r="AF4" i="8"/>
  <c r="AG4" i="8"/>
  <c r="AH4" i="8"/>
  <c r="U5" i="8"/>
  <c r="V5" i="8"/>
  <c r="W5" i="8"/>
  <c r="X5" i="8"/>
  <c r="AB5" i="8"/>
  <c r="AD5" i="8"/>
  <c r="AE5" i="8"/>
  <c r="AF5" i="8"/>
  <c r="AG5" i="8"/>
  <c r="AH5" i="8"/>
  <c r="U6" i="8"/>
  <c r="V6" i="8"/>
  <c r="W6" i="8"/>
  <c r="X6" i="8"/>
  <c r="AB6" i="8"/>
  <c r="AD6" i="8"/>
  <c r="AE6" i="8"/>
  <c r="AF6" i="8"/>
  <c r="AG6" i="8"/>
  <c r="AH6" i="8"/>
  <c r="U7" i="8"/>
  <c r="V7" i="8"/>
  <c r="W7" i="8"/>
  <c r="X7" i="8"/>
  <c r="AB7" i="8"/>
  <c r="AD7" i="8"/>
  <c r="AE7" i="8"/>
  <c r="AF7" i="8"/>
  <c r="AG7" i="8"/>
  <c r="AH7" i="8"/>
  <c r="U8" i="8"/>
  <c r="V8" i="8"/>
  <c r="W8" i="8"/>
  <c r="X8" i="8"/>
  <c r="AB8" i="8"/>
  <c r="AD8" i="8"/>
  <c r="AE8" i="8"/>
  <c r="AF8" i="8"/>
  <c r="AG8" i="8"/>
  <c r="AH8" i="8"/>
  <c r="U9" i="8"/>
  <c r="V9" i="8"/>
  <c r="W9" i="8"/>
  <c r="X9" i="8"/>
  <c r="AB9" i="8"/>
  <c r="AD9" i="8"/>
  <c r="AE9" i="8"/>
  <c r="AF9" i="8"/>
  <c r="AG9" i="8"/>
  <c r="AH9" i="8"/>
  <c r="U10" i="8"/>
  <c r="V10" i="8"/>
  <c r="W10" i="8"/>
  <c r="X10" i="8"/>
  <c r="AB10" i="8"/>
  <c r="AD10" i="8"/>
  <c r="AE10" i="8"/>
  <c r="AF10" i="8"/>
  <c r="AG10" i="8"/>
  <c r="AH10" i="8"/>
  <c r="U11" i="8"/>
  <c r="V11" i="8"/>
  <c r="W11" i="8"/>
  <c r="X11" i="8"/>
  <c r="AB11" i="8"/>
  <c r="AD11" i="8"/>
  <c r="AE11" i="8"/>
  <c r="AF11" i="8"/>
  <c r="AG11" i="8"/>
  <c r="AH11" i="8"/>
  <c r="U12" i="8"/>
  <c r="V12" i="8"/>
  <c r="W12" i="8"/>
  <c r="X12" i="8"/>
  <c r="AB12" i="8"/>
  <c r="AD12" i="8"/>
  <c r="AE12" i="8"/>
  <c r="AF12" i="8"/>
  <c r="AG12" i="8"/>
  <c r="AH12" i="8"/>
  <c r="U13" i="8"/>
  <c r="V13" i="8"/>
  <c r="W13" i="8"/>
  <c r="X13" i="8"/>
  <c r="AB13" i="8"/>
  <c r="AD13" i="8"/>
  <c r="AE13" i="8"/>
  <c r="AF13" i="8"/>
  <c r="AG13" i="8"/>
  <c r="AH13" i="8"/>
  <c r="U14" i="8"/>
  <c r="V14" i="8"/>
  <c r="W14" i="8"/>
  <c r="X14" i="8"/>
  <c r="AB14" i="8"/>
  <c r="AD14" i="8"/>
  <c r="AE14" i="8"/>
  <c r="AF14" i="8"/>
  <c r="AG14" i="8"/>
  <c r="AH14" i="8"/>
  <c r="U15" i="8"/>
  <c r="V15" i="8"/>
  <c r="W15" i="8"/>
  <c r="X15" i="8"/>
  <c r="AB15" i="8"/>
  <c r="AD15" i="8"/>
  <c r="AE15" i="8"/>
  <c r="AF15" i="8"/>
  <c r="AG15" i="8"/>
  <c r="AH15" i="8"/>
  <c r="U16" i="8"/>
  <c r="V16" i="8"/>
  <c r="W16" i="8"/>
  <c r="X16" i="8"/>
  <c r="AB16" i="8"/>
  <c r="AD16" i="8"/>
  <c r="AE16" i="8"/>
  <c r="AF16" i="8"/>
  <c r="AG16" i="8"/>
  <c r="AH16" i="8"/>
  <c r="U17" i="8"/>
  <c r="V17" i="8"/>
  <c r="W17" i="8"/>
  <c r="X17" i="8"/>
  <c r="AB17" i="8"/>
  <c r="AD17" i="8"/>
  <c r="AE17" i="8"/>
  <c r="AF17" i="8"/>
  <c r="AG17" i="8"/>
  <c r="AH17" i="8"/>
  <c r="U18" i="8"/>
  <c r="V18" i="8"/>
  <c r="W18" i="8"/>
  <c r="X18" i="8"/>
  <c r="AB18" i="8"/>
  <c r="AD18" i="8"/>
  <c r="AE18" i="8"/>
  <c r="AF18" i="8"/>
  <c r="AG18" i="8"/>
  <c r="AH18" i="8"/>
  <c r="U19" i="8"/>
  <c r="V19" i="8"/>
  <c r="W19" i="8"/>
  <c r="X19" i="8"/>
  <c r="AB19" i="8"/>
  <c r="AD19" i="8"/>
  <c r="AE19" i="8"/>
  <c r="AF19" i="8"/>
  <c r="AG19" i="8"/>
  <c r="AH19" i="8"/>
  <c r="U20" i="8"/>
  <c r="V20" i="8"/>
  <c r="W20" i="8"/>
  <c r="X20" i="8"/>
  <c r="AB20" i="8"/>
  <c r="AD20" i="8"/>
  <c r="AE20" i="8"/>
  <c r="AF20" i="8"/>
  <c r="AG20" i="8"/>
  <c r="AH20" i="8"/>
  <c r="U21" i="8"/>
  <c r="V21" i="8"/>
  <c r="W21" i="8"/>
  <c r="X21" i="8"/>
  <c r="AB21" i="8"/>
  <c r="AD21" i="8"/>
  <c r="AE21" i="8"/>
  <c r="AF21" i="8"/>
  <c r="AG21" i="8"/>
  <c r="AH21" i="8"/>
  <c r="U22" i="8"/>
  <c r="V22" i="8"/>
  <c r="W22" i="8"/>
  <c r="X22" i="8"/>
  <c r="AB22" i="8"/>
  <c r="AD22" i="8"/>
  <c r="AE22" i="8"/>
  <c r="AF22" i="8"/>
  <c r="AG22" i="8"/>
  <c r="AH22" i="8"/>
  <c r="U23" i="8"/>
  <c r="V23" i="8"/>
  <c r="W23" i="8"/>
  <c r="X23" i="8"/>
  <c r="AB23" i="8"/>
  <c r="AD23" i="8"/>
  <c r="AE23" i="8"/>
  <c r="AF23" i="8"/>
  <c r="AG23" i="8"/>
  <c r="AH23" i="8"/>
  <c r="U24" i="8"/>
  <c r="V24" i="8"/>
  <c r="W24" i="8"/>
  <c r="X24" i="8"/>
  <c r="AB24" i="8"/>
  <c r="AD24" i="8"/>
  <c r="AE24" i="8"/>
  <c r="AF24" i="8"/>
  <c r="AG24" i="8"/>
  <c r="AH24" i="8"/>
  <c r="U25" i="8"/>
  <c r="V25" i="8"/>
  <c r="W25" i="8"/>
  <c r="X25" i="8"/>
  <c r="AB25" i="8"/>
  <c r="AD25" i="8"/>
  <c r="AE25" i="8"/>
  <c r="AF25" i="8"/>
  <c r="AG25" i="8"/>
  <c r="AH25" i="8"/>
  <c r="U26" i="8"/>
  <c r="V26" i="8"/>
  <c r="W26" i="8"/>
  <c r="X26" i="8"/>
  <c r="AB26" i="8"/>
  <c r="AC26" i="8"/>
  <c r="AD26" i="8"/>
  <c r="AE26" i="8"/>
  <c r="AF26" i="8"/>
  <c r="AG26" i="8"/>
  <c r="AH26" i="8"/>
  <c r="U27" i="8"/>
  <c r="V27" i="8"/>
  <c r="W27" i="8"/>
  <c r="X27" i="8"/>
  <c r="AB27" i="8"/>
  <c r="AD27" i="8"/>
  <c r="AE27" i="8"/>
  <c r="AF27" i="8"/>
  <c r="AG27" i="8"/>
  <c r="AH27" i="8"/>
  <c r="U28" i="8"/>
  <c r="V28" i="8"/>
  <c r="W28" i="8"/>
  <c r="X28" i="8"/>
  <c r="AB28" i="8"/>
  <c r="AC28" i="8"/>
  <c r="AD28" i="8"/>
  <c r="AE28" i="8"/>
  <c r="AF28" i="8"/>
  <c r="AG28" i="8"/>
  <c r="AH28" i="8"/>
  <c r="U29" i="8"/>
  <c r="V29" i="8"/>
  <c r="W29" i="8"/>
  <c r="X29" i="8"/>
  <c r="AB29" i="8"/>
  <c r="AC29" i="8"/>
  <c r="AD29" i="8"/>
  <c r="AE29" i="8"/>
  <c r="AF29" i="8"/>
  <c r="AG29" i="8"/>
  <c r="AH29" i="8"/>
  <c r="U30" i="8"/>
  <c r="V30" i="8"/>
  <c r="W30" i="8"/>
  <c r="X30" i="8"/>
  <c r="AB30" i="8"/>
  <c r="AC30" i="8"/>
  <c r="AD30" i="8"/>
  <c r="AE30" i="8"/>
  <c r="AF30" i="8"/>
  <c r="AG30" i="8"/>
  <c r="AH30" i="8"/>
  <c r="U31" i="8"/>
  <c r="V31" i="8"/>
  <c r="W31" i="8"/>
  <c r="X31" i="8"/>
  <c r="AB31" i="8"/>
  <c r="AC31" i="8"/>
  <c r="AD31" i="8"/>
  <c r="AE31" i="8"/>
  <c r="AF31" i="8"/>
  <c r="AG31" i="8"/>
  <c r="AH31" i="8"/>
  <c r="L27" i="8"/>
  <c r="L28" i="8"/>
  <c r="L29" i="8"/>
  <c r="L30" i="8"/>
  <c r="B27" i="8"/>
  <c r="B28" i="8"/>
  <c r="B29" i="8"/>
  <c r="B30" i="8"/>
  <c r="T4" i="8"/>
  <c r="T5" i="8"/>
  <c r="T6" i="8"/>
  <c r="T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3" i="8"/>
  <c r="AC3" i="8" s="1"/>
  <c r="AC4" i="8"/>
  <c r="AC6" i="8"/>
  <c r="AC7" i="8"/>
  <c r="AC8" i="8"/>
  <c r="AC9" i="8"/>
  <c r="AC10" i="8"/>
  <c r="AC11" i="8"/>
  <c r="AC12" i="8"/>
  <c r="AC13" i="8"/>
  <c r="AC14" i="8"/>
  <c r="AC15" i="8"/>
  <c r="AC16" i="8"/>
  <c r="AC18" i="8"/>
  <c r="AC19" i="8"/>
  <c r="AC20" i="8"/>
  <c r="AC21" i="8"/>
  <c r="AC22" i="8"/>
  <c r="AC23" i="8"/>
  <c r="AC24" i="8"/>
  <c r="AC25" i="8"/>
  <c r="S4" i="8"/>
  <c r="S5" i="8"/>
  <c r="S6" i="8"/>
  <c r="S7" i="8"/>
  <c r="S8" i="8"/>
  <c r="S9" i="8"/>
  <c r="S10" i="8"/>
  <c r="S11" i="8"/>
  <c r="S12" i="8"/>
  <c r="S13" i="8"/>
  <c r="S14" i="8"/>
  <c r="S15" i="8"/>
  <c r="S16" i="8"/>
  <c r="S17" i="8"/>
  <c r="AC17" i="8" s="1"/>
  <c r="S18" i="8"/>
  <c r="S19" i="8"/>
  <c r="S20" i="8"/>
  <c r="S21" i="8"/>
  <c r="S22" i="8"/>
  <c r="S23" i="8"/>
  <c r="S24" i="8"/>
  <c r="S25" i="8"/>
  <c r="S26" i="8"/>
  <c r="B3" i="8"/>
  <c r="AB5" i="6"/>
  <c r="X5" i="6"/>
  <c r="W5" i="6"/>
  <c r="W6" i="6" s="1"/>
  <c r="W7" i="6" s="1"/>
  <c r="W8" i="6" s="1"/>
  <c r="W9" i="6" s="1"/>
  <c r="W10" i="6" s="1"/>
  <c r="W11" i="6" s="1"/>
  <c r="W12" i="6" s="1"/>
  <c r="W13" i="6" s="1"/>
  <c r="W14" i="6" s="1"/>
  <c r="W15" i="6" s="1"/>
  <c r="W16" i="6" s="1"/>
  <c r="W17" i="6" s="1"/>
  <c r="W18" i="6" s="1"/>
  <c r="W19" i="6" s="1"/>
  <c r="W20" i="6" s="1"/>
  <c r="W21" i="6" s="1"/>
  <c r="W22" i="6" s="1"/>
  <c r="W23" i="6" s="1"/>
  <c r="W24" i="6" s="1"/>
  <c r="W25" i="6" s="1"/>
  <c r="W26" i="6" s="1"/>
  <c r="W27" i="6" s="1"/>
  <c r="W28" i="6" s="1"/>
  <c r="W29" i="6" s="1"/>
  <c r="W30" i="6" s="1"/>
  <c r="W31" i="6" s="1"/>
  <c r="W32" i="6" s="1"/>
  <c r="W33" i="6" s="1"/>
  <c r="AB3" i="8"/>
  <c r="X3" i="8"/>
  <c r="W3" i="8"/>
  <c r="U3" i="8"/>
  <c r="A3" i="8"/>
  <c r="V3" i="8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6" i="7"/>
  <c r="Y6" i="7"/>
  <c r="X7" i="7"/>
  <c r="Y7" i="7"/>
  <c r="X8" i="7"/>
  <c r="Y8" i="7"/>
  <c r="X9" i="7"/>
  <c r="Y9" i="7"/>
  <c r="X10" i="7"/>
  <c r="Y10" i="7"/>
  <c r="X11" i="7"/>
  <c r="Y11" i="7"/>
  <c r="X12" i="7"/>
  <c r="Y12" i="7"/>
  <c r="X13" i="7"/>
  <c r="Y13" i="7"/>
  <c r="X14" i="7"/>
  <c r="Y14" i="7"/>
  <c r="X15" i="7"/>
  <c r="Y15" i="7"/>
  <c r="X16" i="7"/>
  <c r="Y16" i="7"/>
  <c r="X17" i="7"/>
  <c r="Y17" i="7"/>
  <c r="X18" i="7"/>
  <c r="Y18" i="7"/>
  <c r="X19" i="7"/>
  <c r="Y19" i="7"/>
  <c r="X20" i="7"/>
  <c r="Y20" i="7"/>
  <c r="X21" i="7"/>
  <c r="Y21" i="7"/>
  <c r="X22" i="7"/>
  <c r="Y22" i="7"/>
  <c r="X23" i="7"/>
  <c r="Y23" i="7"/>
  <c r="X24" i="7"/>
  <c r="Y24" i="7"/>
  <c r="X25" i="7"/>
  <c r="Y25" i="7"/>
  <c r="X26" i="7"/>
  <c r="Y26" i="7"/>
  <c r="X27" i="7"/>
  <c r="Y27" i="7"/>
  <c r="X28" i="7"/>
  <c r="Y28" i="7"/>
  <c r="X29" i="7"/>
  <c r="Y29" i="7"/>
  <c r="X30" i="7"/>
  <c r="Y30" i="7"/>
  <c r="X31" i="7"/>
  <c r="Y31" i="7"/>
  <c r="X32" i="7"/>
  <c r="Y32" i="7"/>
  <c r="X33" i="7"/>
  <c r="Y33" i="7"/>
  <c r="Y5" i="7"/>
  <c r="C5" i="7"/>
  <c r="X5" i="7"/>
  <c r="B5" i="7"/>
  <c r="W5" i="7"/>
  <c r="W6" i="7"/>
  <c r="W7" i="7" s="1"/>
  <c r="W8" i="7" s="1"/>
  <c r="W9" i="7" s="1"/>
  <c r="W10" i="7" s="1"/>
  <c r="W11" i="7" s="1"/>
  <c r="W12" i="7" s="1"/>
  <c r="W13" i="7" s="1"/>
  <c r="W14" i="7" s="1"/>
  <c r="W15" i="7" s="1"/>
  <c r="W16" i="7" s="1"/>
  <c r="W17" i="7" s="1"/>
  <c r="W18" i="7" s="1"/>
  <c r="W19" i="7" s="1"/>
  <c r="W20" i="7" s="1"/>
  <c r="W21" i="7" s="1"/>
  <c r="W22" i="7" s="1"/>
  <c r="W23" i="7" s="1"/>
  <c r="W24" i="7" s="1"/>
  <c r="W25" i="7" s="1"/>
  <c r="W26" i="7" s="1"/>
  <c r="W27" i="7" s="1"/>
  <c r="W28" i="7" s="1"/>
  <c r="W29" i="7" s="1"/>
  <c r="W30" i="7" s="1"/>
  <c r="W31" i="7" s="1"/>
  <c r="W32" i="7" s="1"/>
  <c r="W33" i="7" s="1"/>
  <c r="A5" i="7"/>
  <c r="A6" i="7"/>
  <c r="A7" i="7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D3" i="8"/>
  <c r="AG6" i="7"/>
  <c r="AH6" i="7" s="1"/>
  <c r="AG7" i="7"/>
  <c r="AH7" i="7" s="1"/>
  <c r="AG8" i="7"/>
  <c r="AH8" i="7" s="1"/>
  <c r="AG9" i="7"/>
  <c r="AH9" i="7" s="1"/>
  <c r="AG10" i="7"/>
  <c r="AH10" i="7" s="1"/>
  <c r="AG5" i="7"/>
  <c r="AH5" i="7" s="1"/>
  <c r="AE7" i="6"/>
  <c r="AF7" i="6" s="1"/>
  <c r="AE33" i="6"/>
  <c r="AC33" i="6"/>
  <c r="D82" i="4" s="1"/>
  <c r="AB33" i="6"/>
  <c r="AA33" i="6"/>
  <c r="C82" i="4" s="1"/>
  <c r="Z33" i="6"/>
  <c r="B82" i="4" s="1"/>
  <c r="AE32" i="6"/>
  <c r="AC32" i="6"/>
  <c r="D81" i="4" s="1"/>
  <c r="AB32" i="6"/>
  <c r="AA32" i="6"/>
  <c r="C81" i="4" s="1"/>
  <c r="Z32" i="6"/>
  <c r="B81" i="4" s="1"/>
  <c r="AE31" i="6"/>
  <c r="AC31" i="6"/>
  <c r="D80" i="4" s="1"/>
  <c r="AB31" i="6"/>
  <c r="AA31" i="6"/>
  <c r="C80" i="4" s="1"/>
  <c r="Z31" i="6"/>
  <c r="B80" i="4" s="1"/>
  <c r="AE30" i="6"/>
  <c r="AF30" i="6" s="1"/>
  <c r="AC30" i="6"/>
  <c r="D79" i="4" s="1"/>
  <c r="AB30" i="6"/>
  <c r="AA30" i="6"/>
  <c r="C79" i="4" s="1"/>
  <c r="Z30" i="6"/>
  <c r="B79" i="4" s="1"/>
  <c r="AE29" i="6"/>
  <c r="AF29" i="6" s="1"/>
  <c r="AC29" i="6"/>
  <c r="D78" i="4" s="1"/>
  <c r="AB29" i="6"/>
  <c r="AA29" i="6"/>
  <c r="C78" i="4" s="1"/>
  <c r="Z29" i="6"/>
  <c r="B78" i="4" s="1"/>
  <c r="AE28" i="6"/>
  <c r="AF28" i="6" s="1"/>
  <c r="AC28" i="6"/>
  <c r="D77" i="4" s="1"/>
  <c r="AB28" i="6"/>
  <c r="AA28" i="6"/>
  <c r="C77" i="4" s="1"/>
  <c r="Z28" i="6"/>
  <c r="B77" i="4" s="1"/>
  <c r="AE27" i="6"/>
  <c r="AF27" i="6" s="1"/>
  <c r="AC27" i="6"/>
  <c r="D76" i="4" s="1"/>
  <c r="AB27" i="6"/>
  <c r="AA27" i="6"/>
  <c r="C76" i="4" s="1"/>
  <c r="Z27" i="6"/>
  <c r="B76" i="4" s="1"/>
  <c r="AE26" i="6"/>
  <c r="AF26" i="6" s="1"/>
  <c r="AC26" i="6"/>
  <c r="D75" i="4" s="1"/>
  <c r="AB26" i="6"/>
  <c r="AA26" i="6"/>
  <c r="C75" i="4" s="1"/>
  <c r="Z26" i="6"/>
  <c r="B75" i="4" s="1"/>
  <c r="AE25" i="6"/>
  <c r="AF25" i="6" s="1"/>
  <c r="AC25" i="6"/>
  <c r="D74" i="4" s="1"/>
  <c r="AB25" i="6"/>
  <c r="AA25" i="6"/>
  <c r="C74" i="4" s="1"/>
  <c r="Z25" i="6"/>
  <c r="B74" i="4" s="1"/>
  <c r="AE24" i="6"/>
  <c r="AF24" i="6" s="1"/>
  <c r="AC24" i="6"/>
  <c r="D73" i="4" s="1"/>
  <c r="AB24" i="6"/>
  <c r="AA24" i="6"/>
  <c r="C73" i="4" s="1"/>
  <c r="Z24" i="6"/>
  <c r="B73" i="4" s="1"/>
  <c r="AE23" i="6"/>
  <c r="AF23" i="6" s="1"/>
  <c r="AC23" i="6"/>
  <c r="D72" i="4" s="1"/>
  <c r="AB23" i="6"/>
  <c r="AA23" i="6"/>
  <c r="C72" i="4" s="1"/>
  <c r="Z23" i="6"/>
  <c r="B72" i="4" s="1"/>
  <c r="AE22" i="6"/>
  <c r="AF22" i="6" s="1"/>
  <c r="AC22" i="6"/>
  <c r="D71" i="4" s="1"/>
  <c r="AB22" i="6"/>
  <c r="AA22" i="6"/>
  <c r="C71" i="4" s="1"/>
  <c r="Z22" i="6"/>
  <c r="B71" i="4" s="1"/>
  <c r="AE21" i="6"/>
  <c r="AF21" i="6" s="1"/>
  <c r="AC21" i="6"/>
  <c r="D70" i="4" s="1"/>
  <c r="AB21" i="6"/>
  <c r="AA21" i="6"/>
  <c r="C70" i="4" s="1"/>
  <c r="Z21" i="6"/>
  <c r="B70" i="4" s="1"/>
  <c r="AE20" i="6"/>
  <c r="AF20" i="6" s="1"/>
  <c r="AC20" i="6"/>
  <c r="D69" i="4" s="1"/>
  <c r="AB20" i="6"/>
  <c r="AA20" i="6"/>
  <c r="C69" i="4" s="1"/>
  <c r="Z20" i="6"/>
  <c r="B69" i="4" s="1"/>
  <c r="AE19" i="6"/>
  <c r="AF19" i="6" s="1"/>
  <c r="AC19" i="6"/>
  <c r="D68" i="4" s="1"/>
  <c r="AB19" i="6"/>
  <c r="AA19" i="6"/>
  <c r="C68" i="4" s="1"/>
  <c r="Z19" i="6"/>
  <c r="B68" i="4" s="1"/>
  <c r="AE18" i="6"/>
  <c r="AF18" i="6" s="1"/>
  <c r="AC18" i="6"/>
  <c r="D67" i="4" s="1"/>
  <c r="AB18" i="6"/>
  <c r="AA18" i="6"/>
  <c r="C67" i="4" s="1"/>
  <c r="Z18" i="6"/>
  <c r="B67" i="4" s="1"/>
  <c r="AE17" i="6"/>
  <c r="AF17" i="6" s="1"/>
  <c r="AC17" i="6"/>
  <c r="D66" i="4" s="1"/>
  <c r="AB17" i="6"/>
  <c r="AA17" i="6"/>
  <c r="C66" i="4" s="1"/>
  <c r="Z17" i="6"/>
  <c r="B66" i="4" s="1"/>
  <c r="AE16" i="6"/>
  <c r="AF16" i="6" s="1"/>
  <c r="AC16" i="6"/>
  <c r="D65" i="4" s="1"/>
  <c r="AB16" i="6"/>
  <c r="AA16" i="6"/>
  <c r="C65" i="4" s="1"/>
  <c r="Z16" i="6"/>
  <c r="B65" i="4" s="1"/>
  <c r="AE15" i="6"/>
  <c r="AF15" i="6" s="1"/>
  <c r="AC15" i="6"/>
  <c r="D64" i="4" s="1"/>
  <c r="AB15" i="6"/>
  <c r="AA15" i="6"/>
  <c r="C64" i="4" s="1"/>
  <c r="Z15" i="6"/>
  <c r="B64" i="4" s="1"/>
  <c r="AE14" i="6"/>
  <c r="AF14" i="6" s="1"/>
  <c r="AC14" i="6"/>
  <c r="D63" i="4" s="1"/>
  <c r="AB14" i="6"/>
  <c r="AA14" i="6"/>
  <c r="C63" i="4" s="1"/>
  <c r="Z14" i="6"/>
  <c r="B63" i="4" s="1"/>
  <c r="AE13" i="6"/>
  <c r="AF13" i="6" s="1"/>
  <c r="AC13" i="6"/>
  <c r="D62" i="4" s="1"/>
  <c r="AB13" i="6"/>
  <c r="AA13" i="6"/>
  <c r="C62" i="4" s="1"/>
  <c r="Z13" i="6"/>
  <c r="B62" i="4" s="1"/>
  <c r="AE12" i="6"/>
  <c r="AF12" i="6" s="1"/>
  <c r="AC12" i="6"/>
  <c r="D61" i="4" s="1"/>
  <c r="AB12" i="6"/>
  <c r="AA12" i="6"/>
  <c r="C61" i="4" s="1"/>
  <c r="Z12" i="6"/>
  <c r="B61" i="4" s="1"/>
  <c r="AE11" i="6"/>
  <c r="AF11" i="6" s="1"/>
  <c r="AC11" i="6"/>
  <c r="D60" i="4" s="1"/>
  <c r="AB11" i="6"/>
  <c r="AA11" i="6"/>
  <c r="C60" i="4" s="1"/>
  <c r="Z11" i="6"/>
  <c r="B60" i="4" s="1"/>
  <c r="AE10" i="6"/>
  <c r="AF10" i="6" s="1"/>
  <c r="AC10" i="6"/>
  <c r="D59" i="4" s="1"/>
  <c r="AB10" i="6"/>
  <c r="AA10" i="6"/>
  <c r="C59" i="4" s="1"/>
  <c r="Z10" i="6"/>
  <c r="B59" i="4" s="1"/>
  <c r="AE9" i="6"/>
  <c r="AF9" i="6" s="1"/>
  <c r="AC9" i="6"/>
  <c r="D58" i="4" s="1"/>
  <c r="AB9" i="6"/>
  <c r="AA9" i="6"/>
  <c r="C58" i="4" s="1"/>
  <c r="Z9" i="6"/>
  <c r="B58" i="4" s="1"/>
  <c r="AE8" i="6"/>
  <c r="AF8" i="6" s="1"/>
  <c r="AC8" i="6"/>
  <c r="D57" i="4" s="1"/>
  <c r="AB8" i="6"/>
  <c r="AA8" i="6"/>
  <c r="C57" i="4" s="1"/>
  <c r="Z8" i="6"/>
  <c r="B57" i="4" s="1"/>
  <c r="J7" i="6"/>
  <c r="AD7" i="6" s="1"/>
  <c r="AC7" i="6"/>
  <c r="D56" i="4" s="1"/>
  <c r="AB7" i="6"/>
  <c r="AA7" i="6"/>
  <c r="C56" i="4" s="1"/>
  <c r="Z7" i="6"/>
  <c r="B56" i="4" s="1"/>
  <c r="AE6" i="6"/>
  <c r="AF6" i="6" s="1"/>
  <c r="AE5" i="6"/>
  <c r="AF5" i="6" s="1"/>
  <c r="J6" i="6"/>
  <c r="AD6" i="6" s="1"/>
  <c r="AC6" i="6"/>
  <c r="D55" i="4" s="1"/>
  <c r="AB6" i="6"/>
  <c r="AA6" i="6"/>
  <c r="C55" i="4" s="1"/>
  <c r="Z6" i="6"/>
  <c r="B55" i="4" s="1"/>
  <c r="J5" i="6"/>
  <c r="AD5" i="6" s="1"/>
  <c r="AC5" i="6"/>
  <c r="D54" i="4" s="1"/>
  <c r="AA5" i="6"/>
  <c r="C54" i="4" s="1"/>
  <c r="Z5" i="6"/>
  <c r="B54" i="4" s="1"/>
  <c r="AA4" i="6"/>
  <c r="Z4" i="6"/>
  <c r="AI6" i="7"/>
  <c r="AI7" i="7"/>
  <c r="AI8" i="7"/>
  <c r="AI9" i="7"/>
  <c r="AI10" i="7"/>
  <c r="AI11" i="7"/>
  <c r="AI12" i="7"/>
  <c r="AI13" i="7"/>
  <c r="AI14" i="7"/>
  <c r="AI15" i="7"/>
  <c r="AI16" i="7"/>
  <c r="AI17" i="7"/>
  <c r="AI18" i="7"/>
  <c r="AI19" i="7"/>
  <c r="AI20" i="7"/>
  <c r="AI21" i="7"/>
  <c r="AI22" i="7"/>
  <c r="AI23" i="7"/>
  <c r="AI24" i="7"/>
  <c r="AI25" i="7"/>
  <c r="AI26" i="7"/>
  <c r="AI27" i="7"/>
  <c r="AI28" i="7"/>
  <c r="AI29" i="7"/>
  <c r="AI30" i="7"/>
  <c r="AI31" i="7"/>
  <c r="AI32" i="7"/>
  <c r="AI33" i="7"/>
  <c r="AI5" i="7"/>
  <c r="AE11" i="7"/>
  <c r="AF11" i="7" s="1"/>
  <c r="AE12" i="7"/>
  <c r="AE13" i="7"/>
  <c r="AE14" i="7"/>
  <c r="AE15" i="7"/>
  <c r="AE16" i="7"/>
  <c r="AE17" i="7"/>
  <c r="AE18" i="7"/>
  <c r="AE19" i="7"/>
  <c r="AE20" i="7"/>
  <c r="AE21" i="7"/>
  <c r="AE22" i="7"/>
  <c r="AE23" i="7"/>
  <c r="AE24" i="7"/>
  <c r="AE25" i="7"/>
  <c r="AE26" i="7"/>
  <c r="AE27" i="7"/>
  <c r="AE28" i="7"/>
  <c r="AE29" i="7"/>
  <c r="AE30" i="7"/>
  <c r="AE31" i="7"/>
  <c r="AE32" i="7"/>
  <c r="AE33" i="7"/>
  <c r="AE5" i="7"/>
  <c r="AF5" i="7" s="1"/>
  <c r="AE6" i="7"/>
  <c r="AF6" i="7" s="1"/>
  <c r="AE7" i="7"/>
  <c r="AF7" i="7" s="1"/>
  <c r="AE8" i="7"/>
  <c r="AF8" i="7" s="1"/>
  <c r="AE9" i="7"/>
  <c r="AF9" i="7" s="1"/>
  <c r="AE10" i="7"/>
  <c r="AF10" i="7" s="1"/>
  <c r="AB12" i="7"/>
  <c r="AB13" i="7"/>
  <c r="AB14" i="7"/>
  <c r="AB15" i="7"/>
  <c r="AB16" i="7"/>
  <c r="AB17" i="7"/>
  <c r="AB18" i="7"/>
  <c r="AB19" i="7"/>
  <c r="AB20" i="7"/>
  <c r="AB21" i="7"/>
  <c r="AB22" i="7"/>
  <c r="AB23" i="7"/>
  <c r="AB24" i="7"/>
  <c r="AB25" i="7"/>
  <c r="AB26" i="7"/>
  <c r="AB27" i="7"/>
  <c r="AB28" i="7"/>
  <c r="AB29" i="7"/>
  <c r="AB30" i="7"/>
  <c r="AB31" i="7"/>
  <c r="AB32" i="7"/>
  <c r="AB33" i="7"/>
  <c r="AB5" i="7"/>
  <c r="AB6" i="7"/>
  <c r="AB7" i="7"/>
  <c r="AB8" i="7"/>
  <c r="AB9" i="7"/>
  <c r="AB10" i="7"/>
  <c r="AB11" i="7"/>
  <c r="J11" i="7"/>
  <c r="AD11" i="7" s="1"/>
  <c r="AC11" i="7"/>
  <c r="D10" i="4"/>
  <c r="Z11" i="7"/>
  <c r="B10" i="4" s="1"/>
  <c r="AA11" i="7"/>
  <c r="C10" i="4" s="1"/>
  <c r="AG11" i="7"/>
  <c r="AH11" i="7" s="1"/>
  <c r="Z12" i="7"/>
  <c r="B11" i="4" s="1"/>
  <c r="AA12" i="7"/>
  <c r="C11" i="4" s="1"/>
  <c r="AC12" i="7"/>
  <c r="D11" i="4" s="1"/>
  <c r="AG12" i="7"/>
  <c r="Z13" i="7"/>
  <c r="B12" i="4" s="1"/>
  <c r="AA13" i="7"/>
  <c r="C12" i="4" s="1"/>
  <c r="AC13" i="7"/>
  <c r="D12" i="4" s="1"/>
  <c r="AG13" i="7"/>
  <c r="Z14" i="7"/>
  <c r="B13" i="4"/>
  <c r="AA14" i="7"/>
  <c r="C13" i="4" s="1"/>
  <c r="AC14" i="7"/>
  <c r="D13" i="4" s="1"/>
  <c r="AG14" i="7"/>
  <c r="Z15" i="7"/>
  <c r="B14" i="4" s="1"/>
  <c r="AA15" i="7"/>
  <c r="C14" i="4" s="1"/>
  <c r="AC15" i="7"/>
  <c r="D14" i="4" s="1"/>
  <c r="AG15" i="7"/>
  <c r="Z16" i="7"/>
  <c r="B15" i="4" s="1"/>
  <c r="AA16" i="7"/>
  <c r="C15" i="4" s="1"/>
  <c r="AC16" i="7"/>
  <c r="D15" i="4" s="1"/>
  <c r="AG16" i="7"/>
  <c r="Z17" i="7"/>
  <c r="B16" i="4" s="1"/>
  <c r="AA17" i="7"/>
  <c r="C16" i="4" s="1"/>
  <c r="AC17" i="7"/>
  <c r="D16" i="4" s="1"/>
  <c r="AG17" i="7"/>
  <c r="Z18" i="7"/>
  <c r="B17" i="4" s="1"/>
  <c r="AA18" i="7"/>
  <c r="C17" i="4" s="1"/>
  <c r="AC18" i="7"/>
  <c r="D17" i="4" s="1"/>
  <c r="AG18" i="7"/>
  <c r="Z19" i="7"/>
  <c r="B18" i="4" s="1"/>
  <c r="AA19" i="7"/>
  <c r="C18" i="4" s="1"/>
  <c r="AC19" i="7"/>
  <c r="D18" i="4" s="1"/>
  <c r="AG19" i="7"/>
  <c r="Z20" i="7"/>
  <c r="B19" i="4" s="1"/>
  <c r="AA20" i="7"/>
  <c r="C19" i="4" s="1"/>
  <c r="AC20" i="7"/>
  <c r="D19" i="4" s="1"/>
  <c r="AG20" i="7"/>
  <c r="Z21" i="7"/>
  <c r="B20" i="4" s="1"/>
  <c r="AA21" i="7"/>
  <c r="C20" i="4" s="1"/>
  <c r="AC21" i="7"/>
  <c r="D20" i="4" s="1"/>
  <c r="AG21" i="7"/>
  <c r="Z22" i="7"/>
  <c r="B21" i="4" s="1"/>
  <c r="AA22" i="7"/>
  <c r="C21" i="4" s="1"/>
  <c r="AC22" i="7"/>
  <c r="D21" i="4" s="1"/>
  <c r="AG22" i="7"/>
  <c r="Z23" i="7"/>
  <c r="B22" i="4" s="1"/>
  <c r="AA23" i="7"/>
  <c r="C22" i="4" s="1"/>
  <c r="AC23" i="7"/>
  <c r="D22" i="4" s="1"/>
  <c r="AG23" i="7"/>
  <c r="Z24" i="7"/>
  <c r="B23" i="4" s="1"/>
  <c r="AA24" i="7"/>
  <c r="C23" i="4" s="1"/>
  <c r="AC24" i="7"/>
  <c r="D23" i="4" s="1"/>
  <c r="AG24" i="7"/>
  <c r="Z25" i="7"/>
  <c r="B24" i="4" s="1"/>
  <c r="AA25" i="7"/>
  <c r="C24" i="4" s="1"/>
  <c r="AC25" i="7"/>
  <c r="D24" i="4" s="1"/>
  <c r="AG25" i="7"/>
  <c r="Z26" i="7"/>
  <c r="B25" i="4" s="1"/>
  <c r="AA26" i="7"/>
  <c r="C25" i="4" s="1"/>
  <c r="AC26" i="7"/>
  <c r="D25" i="4" s="1"/>
  <c r="AG26" i="7"/>
  <c r="Z27" i="7"/>
  <c r="B26" i="4" s="1"/>
  <c r="AA27" i="7"/>
  <c r="C26" i="4" s="1"/>
  <c r="AC27" i="7"/>
  <c r="D26" i="4" s="1"/>
  <c r="AG27" i="7"/>
  <c r="Z28" i="7"/>
  <c r="B27" i="4" s="1"/>
  <c r="AA28" i="7"/>
  <c r="C27" i="4" s="1"/>
  <c r="AC28" i="7"/>
  <c r="D27" i="4" s="1"/>
  <c r="AG28" i="7"/>
  <c r="Z29" i="7"/>
  <c r="B28" i="4" s="1"/>
  <c r="AA29" i="7"/>
  <c r="C28" i="4" s="1"/>
  <c r="AC29" i="7"/>
  <c r="D28" i="4" s="1"/>
  <c r="AG29" i="7"/>
  <c r="Z30" i="7"/>
  <c r="B29" i="4" s="1"/>
  <c r="AA30" i="7"/>
  <c r="C29" i="4" s="1"/>
  <c r="AC30" i="7"/>
  <c r="D29" i="4" s="1"/>
  <c r="AG30" i="7"/>
  <c r="Z31" i="7"/>
  <c r="B30" i="4" s="1"/>
  <c r="AA31" i="7"/>
  <c r="C30" i="4" s="1"/>
  <c r="AC31" i="7"/>
  <c r="D30" i="4" s="1"/>
  <c r="AG31" i="7"/>
  <c r="Z32" i="7"/>
  <c r="B31" i="4" s="1"/>
  <c r="AA32" i="7"/>
  <c r="C31" i="4" s="1"/>
  <c r="AC32" i="7"/>
  <c r="D31" i="4" s="1"/>
  <c r="AG32" i="7"/>
  <c r="Z33" i="7"/>
  <c r="B32" i="4" s="1"/>
  <c r="AA33" i="7"/>
  <c r="C32" i="4" s="1"/>
  <c r="AC33" i="7"/>
  <c r="D32" i="4" s="1"/>
  <c r="AG33" i="7"/>
  <c r="Z6" i="7"/>
  <c r="B5" i="4" s="1"/>
  <c r="AA6" i="7"/>
  <c r="C5" i="4" s="1"/>
  <c r="Z7" i="7"/>
  <c r="B6" i="4" s="1"/>
  <c r="AA7" i="7"/>
  <c r="C6" i="4" s="1"/>
  <c r="Z8" i="7"/>
  <c r="B7" i="4" s="1"/>
  <c r="AA8" i="7"/>
  <c r="C7" i="4" s="1"/>
  <c r="Z9" i="7"/>
  <c r="B8" i="4" s="1"/>
  <c r="AA9" i="7"/>
  <c r="C8" i="4" s="1"/>
  <c r="Z10" i="7"/>
  <c r="B9" i="4" s="1"/>
  <c r="AA10" i="7"/>
  <c r="C9" i="4" s="1"/>
  <c r="AA5" i="7"/>
  <c r="C4" i="4" s="1"/>
  <c r="Z5" i="7"/>
  <c r="B4" i="4" s="1"/>
  <c r="T7" i="6"/>
  <c r="T5" i="7"/>
  <c r="T11" i="7"/>
  <c r="T6" i="7"/>
  <c r="T7" i="7"/>
  <c r="T8" i="7"/>
  <c r="T9" i="7"/>
  <c r="T10" i="7"/>
  <c r="AC10" i="7"/>
  <c r="D9" i="4" s="1"/>
  <c r="J9" i="7"/>
  <c r="K9" i="7" s="1"/>
  <c r="AC9" i="7"/>
  <c r="D8" i="4" s="1"/>
  <c r="AC8" i="7"/>
  <c r="D7" i="4" s="1"/>
  <c r="AC7" i="7"/>
  <c r="D6" i="4" s="1"/>
  <c r="AC6" i="7"/>
  <c r="D5" i="4" s="1"/>
  <c r="AC5" i="7"/>
  <c r="D4" i="4" s="1"/>
  <c r="Z4" i="7"/>
  <c r="AA4" i="7"/>
  <c r="AH3" i="8"/>
  <c r="AG3" i="8"/>
  <c r="AF3" i="8"/>
  <c r="AE3" i="8"/>
  <c r="T4" i="6"/>
  <c r="J4" i="6"/>
  <c r="K4" i="6" s="1"/>
  <c r="T4" i="7"/>
  <c r="J4" i="7"/>
  <c r="K4" i="7" s="1"/>
  <c r="B5" i="8"/>
  <c r="J5" i="7"/>
  <c r="K5" i="7" s="1"/>
  <c r="T5" i="6"/>
  <c r="G37" i="5"/>
  <c r="I37" i="5" s="1"/>
  <c r="I1" i="7"/>
  <c r="B4" i="8"/>
  <c r="I1" i="6"/>
  <c r="B6" i="8"/>
  <c r="B7" i="8"/>
  <c r="J33" i="7"/>
  <c r="AD33" i="7" s="1"/>
  <c r="J32" i="7"/>
  <c r="AD32" i="7" s="1"/>
  <c r="J31" i="7"/>
  <c r="K31" i="7" s="1"/>
  <c r="J30" i="7"/>
  <c r="AD30" i="7" s="1"/>
  <c r="J29" i="7"/>
  <c r="K29" i="7" s="1"/>
  <c r="J28" i="7"/>
  <c r="K28" i="7" s="1"/>
  <c r="AD28" i="7"/>
  <c r="J27" i="7"/>
  <c r="K27" i="7" s="1"/>
  <c r="J26" i="7"/>
  <c r="K26" i="7" s="1"/>
  <c r="J25" i="7"/>
  <c r="AD25" i="7" s="1"/>
  <c r="J24" i="7"/>
  <c r="AD24" i="7" s="1"/>
  <c r="J23" i="7"/>
  <c r="AD23" i="7" s="1"/>
  <c r="J22" i="7"/>
  <c r="AD22" i="7" s="1"/>
  <c r="J21" i="7"/>
  <c r="AD21" i="7" s="1"/>
  <c r="J20" i="7"/>
  <c r="AD20" i="7" s="1"/>
  <c r="J19" i="7"/>
  <c r="AD19" i="7" s="1"/>
  <c r="J18" i="7"/>
  <c r="AD18" i="7" s="1"/>
  <c r="J17" i="7"/>
  <c r="AD17" i="7" s="1"/>
  <c r="J16" i="7"/>
  <c r="AD16" i="7" s="1"/>
  <c r="J15" i="7"/>
  <c r="AD15" i="7" s="1"/>
  <c r="J14" i="7"/>
  <c r="K14" i="7" s="1"/>
  <c r="J13" i="7"/>
  <c r="K13" i="7" s="1"/>
  <c r="J12" i="7"/>
  <c r="K12" i="7" s="1"/>
  <c r="J10" i="7"/>
  <c r="AD10" i="7" s="1"/>
  <c r="J8" i="7"/>
  <c r="AD8" i="7" s="1"/>
  <c r="J7" i="7"/>
  <c r="AD7" i="7" s="1"/>
  <c r="J6" i="7"/>
  <c r="K6" i="7" s="1"/>
  <c r="AD33" i="6"/>
  <c r="J31" i="6"/>
  <c r="AD31" i="6" s="1"/>
  <c r="J30" i="6"/>
  <c r="AD30" i="6" s="1"/>
  <c r="J29" i="6"/>
  <c r="AD29" i="6" s="1"/>
  <c r="J28" i="6"/>
  <c r="K28" i="6" s="1"/>
  <c r="J27" i="6"/>
  <c r="AD27" i="6" s="1"/>
  <c r="J26" i="6"/>
  <c r="K26" i="6" s="1"/>
  <c r="J25" i="6"/>
  <c r="AD25" i="6" s="1"/>
  <c r="J24" i="6"/>
  <c r="K24" i="6" s="1"/>
  <c r="J23" i="6"/>
  <c r="AD23" i="6" s="1"/>
  <c r="J22" i="6"/>
  <c r="AD22" i="6" s="1"/>
  <c r="J21" i="6"/>
  <c r="K21" i="6" s="1"/>
  <c r="J20" i="6"/>
  <c r="AD20" i="6" s="1"/>
  <c r="J19" i="6"/>
  <c r="AD19" i="6" s="1"/>
  <c r="J18" i="6"/>
  <c r="K18" i="6" s="1"/>
  <c r="J17" i="6"/>
  <c r="AD17" i="6" s="1"/>
  <c r="J16" i="6"/>
  <c r="K16" i="6" s="1"/>
  <c r="J15" i="6"/>
  <c r="K15" i="6" s="1"/>
  <c r="J14" i="6"/>
  <c r="AD14" i="6" s="1"/>
  <c r="J13" i="6"/>
  <c r="AD13" i="6" s="1"/>
  <c r="J12" i="6"/>
  <c r="K12" i="6" s="1"/>
  <c r="J11" i="6"/>
  <c r="AD11" i="6" s="1"/>
  <c r="J10" i="6"/>
  <c r="AD10" i="6" s="1"/>
  <c r="J9" i="6"/>
  <c r="AD9" i="6" s="1"/>
  <c r="J8" i="6"/>
  <c r="K8" i="6" s="1"/>
  <c r="T6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E33" i="5"/>
  <c r="F33" i="5"/>
  <c r="G33" i="5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3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A4" i="8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5" i="6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C54" i="7"/>
  <c r="B54" i="7"/>
  <c r="C33" i="7"/>
  <c r="B33" i="7"/>
  <c r="C32" i="7"/>
  <c r="B32" i="7"/>
  <c r="C31" i="7"/>
  <c r="B31" i="7"/>
  <c r="C30" i="7"/>
  <c r="B30" i="7"/>
  <c r="C29" i="7"/>
  <c r="B29" i="7"/>
  <c r="C28" i="7"/>
  <c r="B28" i="7"/>
  <c r="C27" i="7"/>
  <c r="B27" i="7"/>
  <c r="C26" i="7"/>
  <c r="B26" i="7"/>
  <c r="C25" i="7"/>
  <c r="B25" i="7"/>
  <c r="C24" i="7"/>
  <c r="B24" i="7"/>
  <c r="C23" i="7"/>
  <c r="B23" i="7"/>
  <c r="C22" i="7"/>
  <c r="B22" i="7"/>
  <c r="C21" i="7"/>
  <c r="B21" i="7"/>
  <c r="C20" i="7"/>
  <c r="B20" i="7"/>
  <c r="C19" i="7"/>
  <c r="B19" i="7"/>
  <c r="C18" i="7"/>
  <c r="B18" i="7"/>
  <c r="C17" i="7"/>
  <c r="B17" i="7"/>
  <c r="C16" i="7"/>
  <c r="B16" i="7"/>
  <c r="C15" i="7"/>
  <c r="B15" i="7"/>
  <c r="C14" i="7"/>
  <c r="B14" i="7"/>
  <c r="C13" i="7"/>
  <c r="B13" i="7"/>
  <c r="C12" i="7"/>
  <c r="B12" i="7"/>
  <c r="C11" i="7"/>
  <c r="B11" i="7"/>
  <c r="C10" i="7"/>
  <c r="B10" i="7"/>
  <c r="C9" i="7"/>
  <c r="B9" i="7"/>
  <c r="C8" i="7"/>
  <c r="B8" i="7"/>
  <c r="C7" i="7"/>
  <c r="B7" i="7"/>
  <c r="C6" i="7"/>
  <c r="B6" i="7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5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G39" i="5"/>
  <c r="I39" i="5" s="1"/>
  <c r="AD32" i="6"/>
  <c r="K33" i="7"/>
  <c r="K18" i="7"/>
  <c r="D31" i="6"/>
  <c r="D54" i="7"/>
  <c r="D31" i="7"/>
  <c r="D13" i="7"/>
  <c r="D26" i="7"/>
  <c r="D19" i="7"/>
  <c r="D32" i="7"/>
  <c r="D23" i="7"/>
  <c r="D17" i="7"/>
  <c r="D20" i="7"/>
  <c r="D21" i="7"/>
  <c r="D27" i="7"/>
  <c r="D22" i="7"/>
  <c r="D24" i="7"/>
  <c r="D28" i="7"/>
  <c r="D14" i="7"/>
  <c r="D33" i="7"/>
  <c r="D25" i="7"/>
  <c r="D15" i="7"/>
  <c r="D12" i="7"/>
  <c r="D18" i="7"/>
  <c r="D16" i="7"/>
  <c r="D29" i="7"/>
  <c r="D30" i="7"/>
  <c r="D30" i="6"/>
  <c r="D20" i="6"/>
  <c r="D18" i="6"/>
  <c r="D27" i="6"/>
  <c r="D16" i="6"/>
  <c r="D29" i="6"/>
  <c r="D21" i="6"/>
  <c r="D14" i="6"/>
  <c r="D25" i="6"/>
  <c r="D13" i="6"/>
  <c r="D23" i="6"/>
  <c r="D15" i="6"/>
  <c r="D28" i="6"/>
  <c r="D26" i="6"/>
  <c r="D19" i="6"/>
  <c r="D24" i="6"/>
  <c r="D22" i="6"/>
  <c r="D17" i="6"/>
  <c r="D12" i="6"/>
  <c r="D7" i="6"/>
  <c r="D6" i="6"/>
  <c r="D5" i="6"/>
  <c r="D10" i="6"/>
  <c r="D11" i="6"/>
  <c r="D9" i="6"/>
  <c r="D8" i="6"/>
  <c r="D7" i="7"/>
  <c r="D8" i="7"/>
  <c r="D9" i="7"/>
  <c r="D10" i="7"/>
  <c r="D6" i="7"/>
  <c r="D11" i="7"/>
  <c r="D5" i="7"/>
  <c r="AC5" i="8" l="1"/>
  <c r="K8" i="7"/>
  <c r="AD6" i="7"/>
  <c r="K24" i="7"/>
  <c r="K20" i="7"/>
  <c r="AD16" i="6"/>
  <c r="K16" i="7"/>
  <c r="K11" i="7"/>
  <c r="AK51" i="8"/>
  <c r="AK41" i="8"/>
  <c r="AL51" i="8"/>
  <c r="AK50" i="8"/>
  <c r="AL46" i="8"/>
  <c r="AI43" i="8"/>
  <c r="AJ39" i="8"/>
  <c r="AK39" i="8"/>
  <c r="AK38" i="8"/>
  <c r="AK43" i="8"/>
  <c r="AI3" i="8"/>
  <c r="AL3" i="8"/>
  <c r="AL47" i="8"/>
  <c r="AD24" i="6"/>
  <c r="AJ38" i="8"/>
  <c r="AK52" i="8"/>
  <c r="AL48" i="8"/>
  <c r="AI45" i="8"/>
  <c r="AJ43" i="8"/>
  <c r="AL50" i="8"/>
  <c r="AJ47" i="8"/>
  <c r="AJ3" i="8"/>
  <c r="AI4" i="8"/>
  <c r="AI6" i="8"/>
  <c r="AI8" i="8"/>
  <c r="AL11" i="8"/>
  <c r="AL13" i="8"/>
  <c r="AL15" i="8"/>
  <c r="AL17" i="8"/>
  <c r="AK19" i="8"/>
  <c r="AJ21" i="8"/>
  <c r="AJ23" i="8"/>
  <c r="AJ25" i="8"/>
  <c r="AI27" i="8"/>
  <c r="AL28" i="8"/>
  <c r="AL30" i="8"/>
  <c r="AL32" i="8"/>
  <c r="AK34" i="8"/>
  <c r="AJ36" i="8"/>
  <c r="AL39" i="8"/>
  <c r="AI52" i="8"/>
  <c r="AJ4" i="8"/>
  <c r="AJ6" i="8"/>
  <c r="AJ8" i="8"/>
  <c r="AI10" i="8"/>
  <c r="AI12" i="8"/>
  <c r="AI14" i="8"/>
  <c r="AI16" i="8"/>
  <c r="AL19" i="8"/>
  <c r="AK21" i="8"/>
  <c r="AK23" i="8"/>
  <c r="AK25" i="8"/>
  <c r="AJ27" i="8"/>
  <c r="AI29" i="8"/>
  <c r="AI31" i="8"/>
  <c r="AI33" i="8"/>
  <c r="AL34" i="8"/>
  <c r="AK36" i="8"/>
  <c r="AI40" i="8"/>
  <c r="AK4" i="8"/>
  <c r="AK6" i="8"/>
  <c r="AK8" i="8"/>
  <c r="AJ10" i="8"/>
  <c r="AJ12" i="8"/>
  <c r="AJ14" i="8"/>
  <c r="AJ16" i="8"/>
  <c r="AI18" i="8"/>
  <c r="AL21" i="8"/>
  <c r="AL23" i="8"/>
  <c r="AL25" i="8"/>
  <c r="AK27" i="8"/>
  <c r="AJ29" i="8"/>
  <c r="AJ31" i="8"/>
  <c r="AJ33" i="8"/>
  <c r="AI35" i="8"/>
  <c r="AL36" i="8"/>
  <c r="AL40" i="8"/>
  <c r="AL4" i="8"/>
  <c r="AL6" i="8"/>
  <c r="AL8" i="8"/>
  <c r="AK10" i="8"/>
  <c r="AK12" i="8"/>
  <c r="AK14" i="8"/>
  <c r="AK16" i="8"/>
  <c r="AJ18" i="8"/>
  <c r="AI20" i="8"/>
  <c r="AI22" i="8"/>
  <c r="AI24" i="8"/>
  <c r="AL27" i="8"/>
  <c r="AK29" i="8"/>
  <c r="AK31" i="8"/>
  <c r="AK33" i="8"/>
  <c r="AJ35" i="8"/>
  <c r="AI37" i="8"/>
  <c r="AJ41" i="8"/>
  <c r="AI5" i="8"/>
  <c r="AI7" i="8"/>
  <c r="AI9" i="8"/>
  <c r="AL10" i="8"/>
  <c r="AL12" i="8"/>
  <c r="AL14" i="8"/>
  <c r="AL16" i="8"/>
  <c r="AK18" i="8"/>
  <c r="AJ20" i="8"/>
  <c r="AJ22" i="8"/>
  <c r="AJ24" i="8"/>
  <c r="AI26" i="8"/>
  <c r="AL29" i="8"/>
  <c r="AL31" i="8"/>
  <c r="AL33" i="8"/>
  <c r="AK35" i="8"/>
  <c r="AL37" i="8"/>
  <c r="AL43" i="8"/>
  <c r="AJ5" i="8"/>
  <c r="AJ7" i="8"/>
  <c r="AJ9" i="8"/>
  <c r="AI11" i="8"/>
  <c r="AI13" i="8"/>
  <c r="AI15" i="8"/>
  <c r="AI17" i="8"/>
  <c r="AL18" i="8"/>
  <c r="AK20" i="8"/>
  <c r="AK22" i="8"/>
  <c r="AK24" i="8"/>
  <c r="AJ26" i="8"/>
  <c r="AI28" i="8"/>
  <c r="AI30" i="8"/>
  <c r="AI32" i="8"/>
  <c r="AL35" i="8"/>
  <c r="AI38" i="8"/>
  <c r="AI50" i="8"/>
  <c r="AK5" i="8"/>
  <c r="AK7" i="8"/>
  <c r="AK9" i="8"/>
  <c r="AJ11" i="8"/>
  <c r="AJ13" i="8"/>
  <c r="AJ15" i="8"/>
  <c r="AJ17" i="8"/>
  <c r="AI19" i="8"/>
  <c r="AL20" i="8"/>
  <c r="AL22" i="8"/>
  <c r="AL24" i="8"/>
  <c r="AK26" i="8"/>
  <c r="AJ28" i="8"/>
  <c r="AJ30" i="8"/>
  <c r="AJ32" i="8"/>
  <c r="AI34" i="8"/>
  <c r="AL38" i="8"/>
  <c r="AJ50" i="8"/>
  <c r="AL5" i="8"/>
  <c r="AL7" i="8"/>
  <c r="AL9" i="8"/>
  <c r="AK11" i="8"/>
  <c r="AK13" i="8"/>
  <c r="AK15" i="8"/>
  <c r="AK17" i="8"/>
  <c r="AJ19" i="8"/>
  <c r="AI21" i="8"/>
  <c r="AI23" i="8"/>
  <c r="AI25" i="8"/>
  <c r="AL26" i="8"/>
  <c r="AK28" i="8"/>
  <c r="AK30" i="8"/>
  <c r="AK32" i="8"/>
  <c r="AJ34" i="8"/>
  <c r="AI36" i="8"/>
  <c r="AI39" i="8"/>
  <c r="AM39" i="8" s="1"/>
  <c r="E39" i="8" s="1"/>
  <c r="Z39" i="8" s="1"/>
  <c r="AJ51" i="8"/>
  <c r="AL41" i="8"/>
  <c r="AI44" i="8"/>
  <c r="AJ44" i="8"/>
  <c r="AK42" i="8"/>
  <c r="AI51" i="8"/>
  <c r="AJ49" i="8"/>
  <c r="AK47" i="8"/>
  <c r="AJ40" i="8"/>
  <c r="AJ45" i="8"/>
  <c r="AI42" i="8"/>
  <c r="AJ42" i="8"/>
  <c r="AK40" i="8"/>
  <c r="AL52" i="8"/>
  <c r="AI49" i="8"/>
  <c r="AK45" i="8"/>
  <c r="AK3" i="8"/>
  <c r="AL45" i="8"/>
  <c r="AI46" i="8"/>
  <c r="AJ46" i="8"/>
  <c r="AK44" i="8"/>
  <c r="AK49" i="8"/>
  <c r="AI47" i="8"/>
  <c r="AI48" i="8"/>
  <c r="AJ48" i="8"/>
  <c r="AK46" i="8"/>
  <c r="AL42" i="8"/>
  <c r="AL49" i="8"/>
  <c r="AJ52" i="8"/>
  <c r="AK48" i="8"/>
  <c r="AL44" i="8"/>
  <c r="AI41" i="8"/>
  <c r="AJ37" i="8"/>
  <c r="AK37" i="8"/>
  <c r="K5" i="6"/>
  <c r="K30" i="6"/>
  <c r="AD21" i="6"/>
  <c r="K7" i="6"/>
  <c r="T55" i="7"/>
  <c r="E32" i="5" s="1"/>
  <c r="K22" i="7"/>
  <c r="AD29" i="7"/>
  <c r="K10" i="7"/>
  <c r="K30" i="7"/>
  <c r="K25" i="7"/>
  <c r="K17" i="6"/>
  <c r="AD12" i="6"/>
  <c r="AD18" i="6"/>
  <c r="K20" i="6"/>
  <c r="AD12" i="7"/>
  <c r="K9" i="6"/>
  <c r="AD26" i="6"/>
  <c r="K19" i="7"/>
  <c r="AD28" i="6"/>
  <c r="K15" i="7"/>
  <c r="AD5" i="7"/>
  <c r="H33" i="5"/>
  <c r="G36" i="5" s="1"/>
  <c r="I36" i="5" s="1"/>
  <c r="L53" i="8"/>
  <c r="AD14" i="7"/>
  <c r="AD13" i="7"/>
  <c r="K23" i="7"/>
  <c r="AD27" i="7"/>
  <c r="AD31" i="7"/>
  <c r="AD9" i="7"/>
  <c r="K17" i="7"/>
  <c r="K32" i="7"/>
  <c r="K7" i="7"/>
  <c r="K21" i="7"/>
  <c r="AD26" i="7"/>
  <c r="K29" i="6"/>
  <c r="K13" i="6"/>
  <c r="K14" i="6"/>
  <c r="AD15" i="6"/>
  <c r="K11" i="6"/>
  <c r="K25" i="6"/>
  <c r="K10" i="6"/>
  <c r="K19" i="6"/>
  <c r="K31" i="6"/>
  <c r="K23" i="6"/>
  <c r="K27" i="6"/>
  <c r="K22" i="6"/>
  <c r="K6" i="6"/>
  <c r="AD8" i="6"/>
  <c r="T55" i="6"/>
  <c r="F32" i="5" s="1"/>
  <c r="AM51" i="8" l="1"/>
  <c r="E51" i="8" s="1"/>
  <c r="Y51" i="8" s="1"/>
  <c r="AM41" i="8"/>
  <c r="E41" i="8" s="1"/>
  <c r="Z41" i="8" s="1"/>
  <c r="AM49" i="8"/>
  <c r="E49" i="8" s="1"/>
  <c r="Y49" i="8" s="1"/>
  <c r="AM28" i="8"/>
  <c r="E28" i="8" s="1"/>
  <c r="AM13" i="8"/>
  <c r="E13" i="8" s="1"/>
  <c r="AM37" i="8"/>
  <c r="E37" i="8" s="1"/>
  <c r="Y37" i="8" s="1"/>
  <c r="AM20" i="8"/>
  <c r="E20" i="8" s="1"/>
  <c r="F20" i="8" s="1"/>
  <c r="AM29" i="8"/>
  <c r="E29" i="8" s="1"/>
  <c r="Z29" i="8" s="1"/>
  <c r="AM12" i="8"/>
  <c r="E12" i="8" s="1"/>
  <c r="AM43" i="8"/>
  <c r="E43" i="8" s="1"/>
  <c r="F43" i="8" s="1"/>
  <c r="AM50" i="8"/>
  <c r="E50" i="8" s="1"/>
  <c r="AM32" i="8"/>
  <c r="E32" i="8" s="1"/>
  <c r="F32" i="8" s="1"/>
  <c r="AM48" i="8"/>
  <c r="E48" i="8" s="1"/>
  <c r="F48" i="8" s="1"/>
  <c r="AM23" i="8"/>
  <c r="E23" i="8" s="1"/>
  <c r="Z23" i="8" s="1"/>
  <c r="AM30" i="8"/>
  <c r="E30" i="8" s="1"/>
  <c r="Y30" i="8" s="1"/>
  <c r="AM15" i="8"/>
  <c r="E15" i="8" s="1"/>
  <c r="F15" i="8" s="1"/>
  <c r="AM22" i="8"/>
  <c r="E22" i="8" s="1"/>
  <c r="AM10" i="8"/>
  <c r="E10" i="8" s="1"/>
  <c r="AM31" i="8"/>
  <c r="AM14" i="8"/>
  <c r="E14" i="8" s="1"/>
  <c r="Z14" i="8" s="1"/>
  <c r="AM4" i="8"/>
  <c r="E4" i="8" s="1"/>
  <c r="Y4" i="8" s="1"/>
  <c r="Z48" i="8"/>
  <c r="AM36" i="8"/>
  <c r="E36" i="8" s="1"/>
  <c r="AM46" i="8"/>
  <c r="E46" i="8" s="1"/>
  <c r="AM44" i="8"/>
  <c r="E44" i="8" s="1"/>
  <c r="AM11" i="8"/>
  <c r="E11" i="8" s="1"/>
  <c r="AM7" i="8"/>
  <c r="E7" i="8" s="1"/>
  <c r="Z7" i="8" s="1"/>
  <c r="AM52" i="8"/>
  <c r="E52" i="8" s="1"/>
  <c r="AM21" i="8"/>
  <c r="E21" i="8" s="1"/>
  <c r="Z49" i="8"/>
  <c r="Y39" i="8"/>
  <c r="AM25" i="8"/>
  <c r="E25" i="8" s="1"/>
  <c r="AM17" i="8"/>
  <c r="E17" i="8" s="1"/>
  <c r="AM5" i="8"/>
  <c r="E5" i="8" s="1"/>
  <c r="F5" i="8" s="1"/>
  <c r="AM33" i="8"/>
  <c r="E33" i="8" s="1"/>
  <c r="AM6" i="8"/>
  <c r="E6" i="8" s="1"/>
  <c r="Y6" i="8" s="1"/>
  <c r="Y43" i="8"/>
  <c r="F49" i="8"/>
  <c r="F39" i="8"/>
  <c r="F51" i="8"/>
  <c r="Z51" i="8"/>
  <c r="AM34" i="8"/>
  <c r="E34" i="8" s="1"/>
  <c r="AM26" i="8"/>
  <c r="E26" i="8" s="1"/>
  <c r="Y26" i="8" s="1"/>
  <c r="AM18" i="8"/>
  <c r="E18" i="8" s="1"/>
  <c r="Y18" i="8" s="1"/>
  <c r="AM8" i="8"/>
  <c r="E8" i="8" s="1"/>
  <c r="AM47" i="8"/>
  <c r="E47" i="8" s="1"/>
  <c r="AM19" i="8"/>
  <c r="E19" i="8" s="1"/>
  <c r="AM35" i="8"/>
  <c r="E35" i="8" s="1"/>
  <c r="AM40" i="8"/>
  <c r="E40" i="8" s="1"/>
  <c r="AM42" i="8"/>
  <c r="E42" i="8" s="1"/>
  <c r="AM38" i="8"/>
  <c r="E38" i="8" s="1"/>
  <c r="AM24" i="8"/>
  <c r="E24" i="8" s="1"/>
  <c r="AM9" i="8"/>
  <c r="E9" i="8" s="1"/>
  <c r="AM16" i="8"/>
  <c r="E16" i="8" s="1"/>
  <c r="AM27" i="8"/>
  <c r="E27" i="8" s="1"/>
  <c r="AM45" i="8"/>
  <c r="E45" i="8" s="1"/>
  <c r="K55" i="7"/>
  <c r="D29" i="5" s="1"/>
  <c r="H32" i="5"/>
  <c r="AM3" i="8"/>
  <c r="E3" i="8" s="1"/>
  <c r="K55" i="6"/>
  <c r="E29" i="5" s="1"/>
  <c r="Z32" i="8" l="1"/>
  <c r="F41" i="8"/>
  <c r="Y41" i="8"/>
  <c r="Z3" i="8"/>
  <c r="F3" i="8"/>
  <c r="F19" i="8"/>
  <c r="Y19" i="8"/>
  <c r="F37" i="8"/>
  <c r="Y32" i="8"/>
  <c r="Z43" i="8"/>
  <c r="Z37" i="8"/>
  <c r="Z19" i="8"/>
  <c r="Y48" i="8"/>
  <c r="F29" i="5"/>
  <c r="G35" i="5" s="1"/>
  <c r="I35" i="5" s="1"/>
  <c r="I40" i="5" s="1"/>
  <c r="Y50" i="8"/>
  <c r="F50" i="8"/>
  <c r="Z50" i="8"/>
  <c r="Y45" i="8"/>
  <c r="Z45" i="8"/>
  <c r="F45" i="8"/>
  <c r="Y44" i="8"/>
  <c r="Z44" i="8"/>
  <c r="F44" i="8"/>
  <c r="Y42" i="8"/>
  <c r="Z42" i="8"/>
  <c r="F42" i="8"/>
  <c r="Z36" i="8"/>
  <c r="Y36" i="8"/>
  <c r="F36" i="8"/>
  <c r="Y40" i="8"/>
  <c r="F40" i="8"/>
  <c r="Z40" i="8"/>
  <c r="Z35" i="8"/>
  <c r="F35" i="8"/>
  <c r="Y35" i="8"/>
  <c r="Z46" i="8"/>
  <c r="Y46" i="8"/>
  <c r="F46" i="8"/>
  <c r="Z38" i="8"/>
  <c r="Y38" i="8"/>
  <c r="F38" i="8"/>
  <c r="Y47" i="8"/>
  <c r="F47" i="8"/>
  <c r="Z47" i="8"/>
  <c r="Z33" i="8"/>
  <c r="F33" i="8"/>
  <c r="Y33" i="8"/>
  <c r="Z34" i="8"/>
  <c r="F34" i="8"/>
  <c r="Y34" i="8"/>
  <c r="F52" i="8"/>
  <c r="Y52" i="8"/>
  <c r="Z52" i="8"/>
  <c r="E31" i="8"/>
  <c r="F31" i="8" s="1"/>
  <c r="F23" i="8"/>
  <c r="Z30" i="8"/>
  <c r="Y29" i="8"/>
  <c r="F30" i="8"/>
  <c r="F29" i="8"/>
  <c r="Y23" i="8"/>
  <c r="Y20" i="8"/>
  <c r="Z4" i="8"/>
  <c r="F4" i="8"/>
  <c r="Z20" i="8"/>
  <c r="Y14" i="8"/>
  <c r="F7" i="8"/>
  <c r="Y7" i="8"/>
  <c r="F14" i="8"/>
  <c r="Y15" i="8"/>
  <c r="Y5" i="8"/>
  <c r="Z5" i="8"/>
  <c r="Z26" i="8"/>
  <c r="F26" i="8"/>
  <c r="Y13" i="8"/>
  <c r="Z13" i="8"/>
  <c r="F13" i="8"/>
  <c r="F12" i="8"/>
  <c r="Z12" i="8"/>
  <c r="Y12" i="8"/>
  <c r="F6" i="8"/>
  <c r="Z15" i="8"/>
  <c r="Z6" i="8"/>
  <c r="Y3" i="8"/>
  <c r="F18" i="8"/>
  <c r="Z18" i="8"/>
  <c r="F11" i="8"/>
  <c r="Y11" i="8"/>
  <c r="Z11" i="8"/>
  <c r="F24" i="8"/>
  <c r="Z24" i="8"/>
  <c r="Y24" i="8"/>
  <c r="F16" i="8"/>
  <c r="Y16" i="8"/>
  <c r="Z16" i="8"/>
  <c r="F9" i="8"/>
  <c r="Y9" i="8"/>
  <c r="Z9" i="8"/>
  <c r="Z25" i="8"/>
  <c r="Y25" i="8"/>
  <c r="F25" i="8"/>
  <c r="F27" i="8"/>
  <c r="Y27" i="8"/>
  <c r="Z27" i="8"/>
  <c r="F8" i="8"/>
  <c r="Y8" i="8"/>
  <c r="Z8" i="8"/>
  <c r="Y22" i="8"/>
  <c r="Z22" i="8"/>
  <c r="F22" i="8"/>
  <c r="Y10" i="8"/>
  <c r="F10" i="8"/>
  <c r="Z10" i="8"/>
  <c r="Z17" i="8"/>
  <c r="F17" i="8"/>
  <c r="Y17" i="8"/>
  <c r="Z28" i="8"/>
  <c r="F28" i="8"/>
  <c r="Y28" i="8"/>
  <c r="Y21" i="8"/>
  <c r="F21" i="8"/>
  <c r="Z21" i="8"/>
  <c r="Y31" i="8" l="1"/>
  <c r="Z3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関西アクアティック</author>
  </authors>
  <commentList>
    <comment ref="Q55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自動で計算されます。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関西アクアティック</author>
  </authors>
  <commentList>
    <comment ref="Q55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自動で計算されます。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関西アクアティック</author>
    <author>倉増亮</author>
  </authors>
  <commentList>
    <comment ref="F1" authorId="0" shapeId="0" xr:uid="{00000000-0006-0000-03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自動で計算されます。</t>
        </r>
      </text>
    </comment>
    <comment ref="L1" authorId="1" shapeId="0" xr:uid="{00000000-0006-0000-03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自動で計算されます</t>
        </r>
      </text>
    </comment>
    <comment ref="I53" authorId="0" shapeId="0" xr:uid="{00000000-0006-0000-03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自動で計算されます。</t>
        </r>
      </text>
    </comment>
  </commentList>
</comments>
</file>

<file path=xl/sharedStrings.xml><?xml version="1.0" encoding="utf-8"?>
<sst xmlns="http://schemas.openxmlformats.org/spreadsheetml/2006/main" count="224" uniqueCount="153">
  <si>
    <t>年齢</t>
    <rPh sb="0" eb="2">
      <t>ネンレイ</t>
    </rPh>
    <phoneticPr fontId="2"/>
  </si>
  <si>
    <t>個人種目</t>
    <rPh sb="0" eb="2">
      <t>コジン</t>
    </rPh>
    <rPh sb="2" eb="4">
      <t>シュモク</t>
    </rPh>
    <phoneticPr fontId="2"/>
  </si>
  <si>
    <t>リレー種目</t>
    <rPh sb="3" eb="5">
      <t>シュモク</t>
    </rPh>
    <phoneticPr fontId="2"/>
  </si>
  <si>
    <t>区分</t>
    <rPh sb="0" eb="2">
      <t>クブン</t>
    </rPh>
    <phoneticPr fontId="2"/>
  </si>
  <si>
    <t>年齢区分コード表</t>
    <rPh sb="0" eb="2">
      <t>ネンレイ</t>
    </rPh>
    <rPh sb="2" eb="4">
      <t>クブン</t>
    </rPh>
    <phoneticPr fontId="2"/>
  </si>
  <si>
    <t>合計</t>
    <rPh sb="0" eb="2">
      <t>ゴウケイ</t>
    </rPh>
    <phoneticPr fontId="2"/>
  </si>
  <si>
    <t>№</t>
    <phoneticPr fontId="2"/>
  </si>
  <si>
    <t>チーム名</t>
    <rPh sb="3" eb="4">
      <t>メイ</t>
    </rPh>
    <phoneticPr fontId="2"/>
  </si>
  <si>
    <t>№</t>
    <phoneticPr fontId="2"/>
  </si>
  <si>
    <t>氏名</t>
    <rPh sb="0" eb="2">
      <t>シメイ</t>
    </rPh>
    <phoneticPr fontId="2"/>
  </si>
  <si>
    <t>参加者一覧表</t>
    <rPh sb="0" eb="3">
      <t>サンカシャ</t>
    </rPh>
    <rPh sb="3" eb="5">
      <t>イチラン</t>
    </rPh>
    <rPh sb="5" eb="6">
      <t>ヒョウ</t>
    </rPh>
    <phoneticPr fontId="2"/>
  </si>
  <si>
    <t>：</t>
    <phoneticPr fontId="2"/>
  </si>
  <si>
    <t>申込責任者</t>
    <rPh sb="0" eb="2">
      <t>モウシコミ</t>
    </rPh>
    <rPh sb="2" eb="5">
      <t>セキニンシャ</t>
    </rPh>
    <phoneticPr fontId="2"/>
  </si>
  <si>
    <t>：</t>
    <phoneticPr fontId="2"/>
  </si>
  <si>
    <t>女子</t>
    <rPh sb="0" eb="2">
      <t>ジョシ</t>
    </rPh>
    <phoneticPr fontId="2"/>
  </si>
  <si>
    <t>男子</t>
    <rPh sb="0" eb="2">
      <t>ダンシ</t>
    </rPh>
    <phoneticPr fontId="2"/>
  </si>
  <si>
    <t>参加者数</t>
    <rPh sb="0" eb="3">
      <t>サンカシャ</t>
    </rPh>
    <rPh sb="3" eb="4">
      <t>スウ</t>
    </rPh>
    <phoneticPr fontId="2"/>
  </si>
  <si>
    <t>混合</t>
    <rPh sb="0" eb="2">
      <t>コンゴウ</t>
    </rPh>
    <phoneticPr fontId="2"/>
  </si>
  <si>
    <t>参加種目数</t>
    <rPh sb="0" eb="2">
      <t>サンカ</t>
    </rPh>
    <rPh sb="2" eb="4">
      <t>シュモク</t>
    </rPh>
    <rPh sb="4" eb="5">
      <t>スウ</t>
    </rPh>
    <phoneticPr fontId="2"/>
  </si>
  <si>
    <t>申込金額</t>
    <rPh sb="0" eb="2">
      <t>モウシコミ</t>
    </rPh>
    <rPh sb="2" eb="4">
      <t>キンガク</t>
    </rPh>
    <phoneticPr fontId="2"/>
  </si>
  <si>
    <t>一般</t>
    <rPh sb="0" eb="2">
      <t>イッパン</t>
    </rPh>
    <phoneticPr fontId="2"/>
  </si>
  <si>
    <t>リレー</t>
    <phoneticPr fontId="2"/>
  </si>
  <si>
    <t>（正式名称）</t>
    <rPh sb="1" eb="3">
      <t>セイシキ</t>
    </rPh>
    <rPh sb="3" eb="5">
      <t>メイショウ</t>
    </rPh>
    <phoneticPr fontId="2"/>
  </si>
  <si>
    <t>：</t>
    <phoneticPr fontId="2"/>
  </si>
  <si>
    <t>＝</t>
    <phoneticPr fontId="2"/>
  </si>
  <si>
    <t>合計金額</t>
    <rPh sb="0" eb="2">
      <t>ゴウケイ</t>
    </rPh>
    <rPh sb="2" eb="4">
      <t>キンガク</t>
    </rPh>
    <phoneticPr fontId="2"/>
  </si>
  <si>
    <t>種目番号</t>
    <rPh sb="0" eb="2">
      <t>シュモク</t>
    </rPh>
    <rPh sb="2" eb="4">
      <t>バンゴウ</t>
    </rPh>
    <phoneticPr fontId="2"/>
  </si>
  <si>
    <t>番号</t>
    <rPh sb="0" eb="2">
      <t>バンゴウ</t>
    </rPh>
    <phoneticPr fontId="2"/>
  </si>
  <si>
    <t>種目</t>
    <rPh sb="0" eb="2">
      <t>シュモク</t>
    </rPh>
    <phoneticPr fontId="2"/>
  </si>
  <si>
    <t>100m自由形</t>
    <rPh sb="4" eb="7">
      <t>ジユウガタ</t>
    </rPh>
    <phoneticPr fontId="2"/>
  </si>
  <si>
    <t>100m背泳ぎ</t>
    <rPh sb="4" eb="6">
      <t>セオヨ</t>
    </rPh>
    <phoneticPr fontId="2"/>
  </si>
  <si>
    <t>100m平泳ぎ</t>
    <rPh sb="4" eb="6">
      <t>ヒラオヨ</t>
    </rPh>
    <phoneticPr fontId="2"/>
  </si>
  <si>
    <t>100mバタフライ</t>
    <phoneticPr fontId="2"/>
  </si>
  <si>
    <t>100m個人ﾒﾄﾞﾚｰ</t>
    <rPh sb="4" eb="6">
      <t>コジン</t>
    </rPh>
    <phoneticPr fontId="2"/>
  </si>
  <si>
    <t xml:space="preserve"> 50mバタフライ</t>
    <phoneticPr fontId="2"/>
  </si>
  <si>
    <t xml:space="preserve"> 50m平泳ぎ</t>
    <rPh sb="4" eb="6">
      <t>ヒラオヨ</t>
    </rPh>
    <phoneticPr fontId="2"/>
  </si>
  <si>
    <t xml:space="preserve"> 50m背泳ぎ</t>
    <rPh sb="4" eb="6">
      <t>セオヨ</t>
    </rPh>
    <phoneticPr fontId="2"/>
  </si>
  <si>
    <t xml:space="preserve"> 50m自由形</t>
    <rPh sb="4" eb="7">
      <t>ジユウガタ</t>
    </rPh>
    <phoneticPr fontId="2"/>
  </si>
  <si>
    <t xml:space="preserve"> 25mバタフライ</t>
    <phoneticPr fontId="2"/>
  </si>
  <si>
    <t xml:space="preserve"> 25m平泳ぎ</t>
    <rPh sb="4" eb="6">
      <t>ヒラオヨ</t>
    </rPh>
    <phoneticPr fontId="2"/>
  </si>
  <si>
    <t xml:space="preserve"> 25m背泳ぎ</t>
    <rPh sb="4" eb="6">
      <t>セオヨ</t>
    </rPh>
    <phoneticPr fontId="2"/>
  </si>
  <si>
    <t xml:space="preserve"> 25m自由形</t>
    <rPh sb="4" eb="7">
      <t>ジユウガタ</t>
    </rPh>
    <phoneticPr fontId="2"/>
  </si>
  <si>
    <t>（略式名称）</t>
    <rPh sb="1" eb="3">
      <t>リャクシキ</t>
    </rPh>
    <rPh sb="3" eb="5">
      <t>メイショウ</t>
    </rPh>
    <phoneticPr fontId="2"/>
  </si>
  <si>
    <t>ボランティア役員</t>
    <rPh sb="6" eb="8">
      <t>ﾔｸｲﾝ</t>
    </rPh>
    <phoneticPr fontId="2" type="halfwidthKatakana" alignment="distributed"/>
  </si>
  <si>
    <t>プログラム購入枚数</t>
    <rPh sb="5" eb="7">
      <t>ｺｳﾆｭｳ</t>
    </rPh>
    <rPh sb="7" eb="9">
      <t>ﾏｲｽｳ</t>
    </rPh>
    <phoneticPr fontId="2" type="halfwidthKatakana" alignment="distributed"/>
  </si>
  <si>
    <t>プログラム</t>
    <phoneticPr fontId="2"/>
  </si>
  <si>
    <t>　</t>
    <phoneticPr fontId="2" type="halfwidthKatakana" alignment="distributed"/>
  </si>
  <si>
    <t>生年月日</t>
  </si>
  <si>
    <t>申込種目2</t>
    <phoneticPr fontId="8" type="halfwidthKatakana" alignment="distributed"/>
  </si>
  <si>
    <t>カナ名</t>
  </si>
  <si>
    <t>性</t>
    <rPh sb="0" eb="1">
      <t>ｾｲ</t>
    </rPh>
    <phoneticPr fontId="8" type="halfwidthKatakana" alignment="distributed"/>
  </si>
  <si>
    <t>所属</t>
  </si>
  <si>
    <t>男子用</t>
    <rPh sb="0" eb="3">
      <t>ﾀﾞﾝｼﾖｳ</t>
    </rPh>
    <phoneticPr fontId="2" type="halfwidthKatakana" alignment="distributed"/>
  </si>
  <si>
    <t>距離</t>
    <rPh sb="0" eb="2">
      <t>キョリ</t>
    </rPh>
    <phoneticPr fontId="2"/>
  </si>
  <si>
    <t>性別</t>
    <rPh sb="0" eb="2">
      <t>セイベツ</t>
    </rPh>
    <phoneticPr fontId="2"/>
  </si>
  <si>
    <t>100m</t>
    <phoneticPr fontId="2"/>
  </si>
  <si>
    <t>ﾘﾚｰ種目</t>
    <rPh sb="3" eb="5">
      <t>シュモク</t>
    </rPh>
    <phoneticPr fontId="2"/>
  </si>
  <si>
    <t>フリーリレー</t>
    <phoneticPr fontId="2"/>
  </si>
  <si>
    <t>メドレーリレー</t>
    <phoneticPr fontId="2"/>
  </si>
  <si>
    <t>副</t>
    <rPh sb="0" eb="1">
      <t>フク</t>
    </rPh>
    <phoneticPr fontId="2"/>
  </si>
  <si>
    <t>年齢起算日</t>
    <rPh sb="0" eb="2">
      <t>ﾈﾝﾚｲ</t>
    </rPh>
    <rPh sb="2" eb="5">
      <t>ｷｻﾝﾋﾞ</t>
    </rPh>
    <phoneticPr fontId="2" type="halfwidthKatakana" alignment="distributed"/>
  </si>
  <si>
    <t>カナ氏名</t>
    <rPh sb="2" eb="4">
      <t>シメイ</t>
    </rPh>
    <phoneticPr fontId="2"/>
  </si>
  <si>
    <t>第一泳者</t>
    <rPh sb="0" eb="2">
      <t>ダイイチ</t>
    </rPh>
    <rPh sb="2" eb="4">
      <t>エイシャ</t>
    </rPh>
    <phoneticPr fontId="2"/>
  </si>
  <si>
    <t>第二泳者</t>
    <rPh sb="0" eb="2">
      <t>ダイニ</t>
    </rPh>
    <rPh sb="2" eb="4">
      <t>エイシャ</t>
    </rPh>
    <phoneticPr fontId="2"/>
  </si>
  <si>
    <t>第三泳者</t>
    <rPh sb="0" eb="1">
      <t>ダイ</t>
    </rPh>
    <rPh sb="1" eb="2">
      <t>サン</t>
    </rPh>
    <rPh sb="2" eb="4">
      <t>エイシャ</t>
    </rPh>
    <phoneticPr fontId="2"/>
  </si>
  <si>
    <t>第四泳者</t>
    <rPh sb="0" eb="1">
      <t>ダイ</t>
    </rPh>
    <rPh sb="1" eb="2">
      <t>ヨン</t>
    </rPh>
    <rPh sb="2" eb="4">
      <t>エイシャ</t>
    </rPh>
    <phoneticPr fontId="2"/>
  </si>
  <si>
    <t>チーム対抗競技出場者</t>
    <rPh sb="3" eb="5">
      <t>ﾀｲｺｳ</t>
    </rPh>
    <rPh sb="5" eb="7">
      <t>ｷｮｳｷﾞ</t>
    </rPh>
    <rPh sb="7" eb="10">
      <t>ｼｭﾂｼﾞｮｳｼｬ</t>
    </rPh>
    <phoneticPr fontId="2" type="halfwidthKatakana" alignment="distributed"/>
  </si>
  <si>
    <t>現在の年齢で競技を行います。</t>
    <rPh sb="0" eb="2">
      <t>ゲンザイ</t>
    </rPh>
    <rPh sb="3" eb="5">
      <t>ネンレイ</t>
    </rPh>
    <rPh sb="6" eb="8">
      <t>キョウギ</t>
    </rPh>
    <rPh sb="9" eb="10">
      <t>オコナ</t>
    </rPh>
    <phoneticPr fontId="2"/>
  </si>
  <si>
    <t>申込種目1</t>
    <phoneticPr fontId="8" type="halfwidthKatakana" alignment="distributed"/>
  </si>
  <si>
    <t>ｴﾝﾄﾘｰﾀｲﾑ2</t>
    <phoneticPr fontId="10" type="halfwidthKatakana" alignment="distributed"/>
  </si>
  <si>
    <t>ｴﾝﾄﾘｰﾀｲﾑ</t>
    <phoneticPr fontId="10" type="halfwidthKatakana" alignment="distributed"/>
  </si>
  <si>
    <t>代表者住所　</t>
    <rPh sb="0" eb="3">
      <t>ﾀﾞｲﾋｮｳｼｬ</t>
    </rPh>
    <rPh sb="3" eb="5">
      <t>ｼﾞｭｳｼｮ</t>
    </rPh>
    <phoneticPr fontId="2" type="halfwidthKatakana" alignment="distributed"/>
  </si>
  <si>
    <t>〒番号を必ず記入してください</t>
    <rPh sb="1" eb="3">
      <t>ﾊﾞﾝｺﾞｳ</t>
    </rPh>
    <rPh sb="4" eb="5">
      <t>ｶﾅﾗ</t>
    </rPh>
    <rPh sb="6" eb="8">
      <t>ｷﾆｭｳ</t>
    </rPh>
    <phoneticPr fontId="2" type="halfwidthKatakana" alignment="distributed"/>
  </si>
  <si>
    <t>⑦</t>
    <phoneticPr fontId="2" type="halfwidthKatakana" alignment="distributed"/>
  </si>
  <si>
    <t>℡</t>
    <phoneticPr fontId="2" type="halfwidthKatakana" alignment="distributed"/>
  </si>
  <si>
    <t>：</t>
    <phoneticPr fontId="2" type="halfwidthKatakana" alignment="distributed"/>
  </si>
  <si>
    <t>Ｅ-ｍａｉｌ</t>
    <phoneticPr fontId="2" type="halfwidthKatakana" alignment="distributed"/>
  </si>
  <si>
    <t>①</t>
    <phoneticPr fontId="2" type="halfwidthKatakana" alignment="distributed"/>
  </si>
  <si>
    <t>②</t>
    <phoneticPr fontId="2" type="halfwidthKatakana" alignment="distributed"/>
  </si>
  <si>
    <t>③</t>
    <phoneticPr fontId="2" type="halfwidthKatakana" alignment="distributed"/>
  </si>
  <si>
    <t>④</t>
    <phoneticPr fontId="2" type="halfwidthKatakana" alignment="distributed"/>
  </si>
  <si>
    <t>⑤</t>
    <phoneticPr fontId="2" type="halfwidthKatakana" alignment="distributed"/>
  </si>
  <si>
    <t>⑥</t>
    <phoneticPr fontId="2" type="halfwidthKatakana" alignment="distributed"/>
  </si>
  <si>
    <t>⑨</t>
    <phoneticPr fontId="2" type="halfwidthKatakana" alignment="distributed"/>
  </si>
  <si>
    <t>※色つきのセルは入力しないでください。</t>
  </si>
  <si>
    <t>※色つきのセルは入力しないでください。</t>
    <phoneticPr fontId="2"/>
  </si>
  <si>
    <t>⑧</t>
    <phoneticPr fontId="2" type="halfwidthKatakana" alignment="distributed"/>
  </si>
  <si>
    <t>※ 1チーム8名以上は必ず1名以上の役員ご協力お願いいたします。　　</t>
    <rPh sb="7" eb="8">
      <t>ﾒｲ</t>
    </rPh>
    <rPh sb="8" eb="10">
      <t>ｲｼﾞｮｳ</t>
    </rPh>
    <rPh sb="11" eb="12">
      <t>ｶﾅﾗ</t>
    </rPh>
    <rPh sb="14" eb="15">
      <t>ﾒｲ</t>
    </rPh>
    <rPh sb="15" eb="17">
      <t>ｲｼﾞｮｳ</t>
    </rPh>
    <rPh sb="18" eb="20">
      <t>ﾔｸｲﾝ</t>
    </rPh>
    <rPh sb="21" eb="23">
      <t>ｷｮｳﾘｮｸ</t>
    </rPh>
    <rPh sb="24" eb="25">
      <t>ﾈｶﾞ</t>
    </rPh>
    <phoneticPr fontId="2" type="halfwidthKatakana" alignment="distributed"/>
  </si>
  <si>
    <t>募金</t>
    <rPh sb="0" eb="2">
      <t>ボキン</t>
    </rPh>
    <phoneticPr fontId="2"/>
  </si>
  <si>
    <t>女子用</t>
    <rPh sb="0" eb="3">
      <t>ジョシヨウ</t>
    </rPh>
    <phoneticPr fontId="2"/>
  </si>
  <si>
    <t>200m自由形</t>
    <rPh sb="4" eb="7">
      <t>ジユウガタ</t>
    </rPh>
    <phoneticPr fontId="2"/>
  </si>
  <si>
    <t>⑩</t>
    <phoneticPr fontId="2" type="halfwidthKatakana" alignment="distributed"/>
  </si>
  <si>
    <t>２次要項の送付方法</t>
    <rPh sb="1" eb="2">
      <t>ｼﾞ</t>
    </rPh>
    <rPh sb="2" eb="4">
      <t>ﾖｳｺｳ</t>
    </rPh>
    <rPh sb="5" eb="7">
      <t>ｿｳﾌ</t>
    </rPh>
    <rPh sb="7" eb="9">
      <t>ﾎｳﾎｳ</t>
    </rPh>
    <phoneticPr fontId="2" type="halfwidthKatakana" alignment="distributed"/>
  </si>
  <si>
    <t>２次要項送付</t>
    <rPh sb="1" eb="2">
      <t>ジ</t>
    </rPh>
    <rPh sb="2" eb="4">
      <t>ヨウコウ</t>
    </rPh>
    <rPh sb="4" eb="6">
      <t>ソウフ</t>
    </rPh>
    <phoneticPr fontId="2"/>
  </si>
  <si>
    <t>メール送付</t>
    <rPh sb="3" eb="5">
      <t>ソウフ</t>
    </rPh>
    <phoneticPr fontId="2"/>
  </si>
  <si>
    <t>郵送</t>
    <rPh sb="0" eb="2">
      <t>ユウソウ</t>
    </rPh>
    <phoneticPr fontId="2"/>
  </si>
  <si>
    <t>＊「メール送付」か「郵送」をお選びください</t>
    <rPh sb="5" eb="7">
      <t>ｿｳﾌ</t>
    </rPh>
    <rPh sb="10" eb="12">
      <t>ﾕｳｿｳ</t>
    </rPh>
    <rPh sb="15" eb="16">
      <t>ｴﾗ</t>
    </rPh>
    <phoneticPr fontId="2" type="halfwidthKatakana" alignment="distributed"/>
  </si>
  <si>
    <t>学生割引</t>
    <rPh sb="0" eb="2">
      <t>ｶﾞｸｾｲ</t>
    </rPh>
    <rPh sb="2" eb="4">
      <t>ﾜﾘﾋﾞｷ</t>
    </rPh>
    <phoneticPr fontId="2" type="halfwidthKatakana" alignment="distributed"/>
  </si>
  <si>
    <t>合計
年齢</t>
    <rPh sb="0" eb="2">
      <t>ゴウケイ</t>
    </rPh>
    <rPh sb="3" eb="5">
      <t>ネンレイ</t>
    </rPh>
    <phoneticPr fontId="2"/>
  </si>
  <si>
    <t>性別</t>
    <rPh sb="0" eb="1">
      <t>セイ</t>
    </rPh>
    <rPh sb="1" eb="2">
      <t>ベツ</t>
    </rPh>
    <phoneticPr fontId="2"/>
  </si>
  <si>
    <t>ﾏﾗﾘｱ</t>
    <phoneticPr fontId="2"/>
  </si>
  <si>
    <t>ﾕﾆｾﾌ</t>
    <phoneticPr fontId="2"/>
  </si>
  <si>
    <t>申込種目1</t>
    <phoneticPr fontId="8" type="halfwidthKatakana" alignment="distributed"/>
  </si>
  <si>
    <t>合計</t>
    <phoneticPr fontId="2"/>
  </si>
  <si>
    <t>年齢</t>
    <phoneticPr fontId="2"/>
  </si>
  <si>
    <t>区分</t>
    <phoneticPr fontId="2"/>
  </si>
  <si>
    <t xml:space="preserve"> 25mサーフィス</t>
    <phoneticPr fontId="2"/>
  </si>
  <si>
    <t xml:space="preserve"> 25mビーフィン</t>
    <phoneticPr fontId="2"/>
  </si>
  <si>
    <t xml:space="preserve"> 25mアプニア</t>
    <phoneticPr fontId="2"/>
  </si>
  <si>
    <t xml:space="preserve"> 50mサーフィス</t>
    <phoneticPr fontId="2"/>
  </si>
  <si>
    <t xml:space="preserve"> 50mビーフィン</t>
    <phoneticPr fontId="2"/>
  </si>
  <si>
    <t xml:space="preserve"> 50mアプニア</t>
    <phoneticPr fontId="2"/>
  </si>
  <si>
    <r>
      <t xml:space="preserve">名字
</t>
    </r>
    <r>
      <rPr>
        <sz val="10"/>
        <rFont val="ＭＳ Ｐゴシック"/>
        <family val="3"/>
        <charset val="128"/>
      </rPr>
      <t>漢字</t>
    </r>
    <rPh sb="0" eb="2">
      <t>ミョウジ</t>
    </rPh>
    <rPh sb="3" eb="5">
      <t>カンジ</t>
    </rPh>
    <phoneticPr fontId="8" alignment="center"/>
  </si>
  <si>
    <r>
      <t xml:space="preserve">名前
</t>
    </r>
    <r>
      <rPr>
        <sz val="10"/>
        <rFont val="ＭＳ Ｐゴシック"/>
        <family val="3"/>
        <charset val="128"/>
      </rPr>
      <t>漢字</t>
    </r>
    <rPh sb="0" eb="2">
      <t>ナマエ</t>
    </rPh>
    <rPh sb="3" eb="5">
      <t>カンジ</t>
    </rPh>
    <phoneticPr fontId="2"/>
  </si>
  <si>
    <r>
      <t xml:space="preserve">名字
</t>
    </r>
    <r>
      <rPr>
        <sz val="10"/>
        <rFont val="ＭＳ Ｐゴシック"/>
        <family val="3"/>
        <charset val="128"/>
      </rPr>
      <t>フリガナ</t>
    </r>
    <rPh sb="0" eb="2">
      <t>ミョウジ</t>
    </rPh>
    <phoneticPr fontId="2"/>
  </si>
  <si>
    <r>
      <t xml:space="preserve">名前
</t>
    </r>
    <r>
      <rPr>
        <sz val="10"/>
        <rFont val="ＭＳ Ｐゴシック"/>
        <family val="3"/>
        <charset val="128"/>
      </rPr>
      <t>フリガナ</t>
    </r>
    <rPh sb="0" eb="2">
      <t>ナマエ</t>
    </rPh>
    <phoneticPr fontId="2"/>
  </si>
  <si>
    <t>水泳</t>
    <rPh sb="0" eb="2">
      <t>スイエイ</t>
    </rPh>
    <phoneticPr fontId="2"/>
  </si>
  <si>
    <t>太郎</t>
    <rPh sb="0" eb="2">
      <t>タロウ</t>
    </rPh>
    <phoneticPr fontId="2"/>
  </si>
  <si>
    <t>スイエイ</t>
    <phoneticPr fontId="2"/>
  </si>
  <si>
    <t>タロウ</t>
    <phoneticPr fontId="2"/>
  </si>
  <si>
    <t>例</t>
    <rPh sb="0" eb="1">
      <t>レイ</t>
    </rPh>
    <phoneticPr fontId="2"/>
  </si>
  <si>
    <t>100m個人ﾒﾄﾞﾚｰ</t>
  </si>
  <si>
    <t xml:space="preserve"> 50m自由形</t>
  </si>
  <si>
    <t>分</t>
    <rPh sb="0" eb="1">
      <t>フン</t>
    </rPh>
    <phoneticPr fontId="2"/>
  </si>
  <si>
    <t>秒</t>
    <rPh sb="0" eb="1">
      <t>ビョウ</t>
    </rPh>
    <phoneticPr fontId="2"/>
  </si>
  <si>
    <t>1/100</t>
    <phoneticPr fontId="2"/>
  </si>
  <si>
    <t>⑪学生</t>
    <rPh sb="1" eb="3">
      <t>ｶﾞｸｾｲ</t>
    </rPh>
    <phoneticPr fontId="2" type="halfwidthKatakana" alignment="distributed"/>
  </si>
  <si>
    <t>＊数字のみ
　「枚」は入力不要</t>
    <rPh sb="1" eb="3">
      <t>ｽｳｼﾞ</t>
    </rPh>
    <rPh sb="8" eb="9">
      <t>ﾏｲ</t>
    </rPh>
    <rPh sb="11" eb="13">
      <t>ﾆｭｳﾘｮｸ</t>
    </rPh>
    <rPh sb="13" eb="15">
      <t>ﾌﾖｳ</t>
    </rPh>
    <phoneticPr fontId="2" type="halfwidthKatakana" alignment="distributed"/>
  </si>
  <si>
    <t>＊学生の人数を入力ください</t>
    <rPh sb="1" eb="3">
      <t>ｶﾞｸｾｲ</t>
    </rPh>
    <rPh sb="4" eb="6">
      <t>ﾆﾝｽﾞｳ</t>
    </rPh>
    <rPh sb="7" eb="9">
      <t>ﾆｭｳﾘｮｸ</t>
    </rPh>
    <phoneticPr fontId="2" type="halfwidthKatakana" alignment="distributed"/>
  </si>
  <si>
    <t>花子</t>
    <rPh sb="0" eb="2">
      <t>ハナコ</t>
    </rPh>
    <phoneticPr fontId="2"/>
  </si>
  <si>
    <t>ハナコ</t>
    <phoneticPr fontId="2"/>
  </si>
  <si>
    <t>№</t>
  </si>
  <si>
    <t>チーム名</t>
  </si>
  <si>
    <t>副</t>
  </si>
  <si>
    <t>性別</t>
  </si>
  <si>
    <t>合計
年齢</t>
  </si>
  <si>
    <t>区分</t>
  </si>
  <si>
    <t>距離</t>
  </si>
  <si>
    <t>種目</t>
  </si>
  <si>
    <t>合計</t>
  </si>
  <si>
    <t>第一泳者</t>
  </si>
  <si>
    <t>第二泳者</t>
  </si>
  <si>
    <t>第三泳者</t>
  </si>
  <si>
    <t>第四泳者</t>
  </si>
  <si>
    <t>200m個人ﾒﾄﾞﾚｰ</t>
    <rPh sb="4" eb="6">
      <t>コジン</t>
    </rPh>
    <phoneticPr fontId="2"/>
  </si>
  <si>
    <t>1年齢</t>
    <rPh sb="1" eb="3">
      <t>ネンレイ</t>
    </rPh>
    <phoneticPr fontId="2"/>
  </si>
  <si>
    <t>2年齢</t>
    <rPh sb="1" eb="3">
      <t>ネンレイ</t>
    </rPh>
    <phoneticPr fontId="2"/>
  </si>
  <si>
    <t>3年齢</t>
    <rPh sb="1" eb="3">
      <t>ネンレイ</t>
    </rPh>
    <phoneticPr fontId="2"/>
  </si>
  <si>
    <t>4年齢</t>
    <rPh sb="1" eb="3">
      <t>ネンレイ</t>
    </rPh>
    <phoneticPr fontId="2"/>
  </si>
  <si>
    <r>
      <t xml:space="preserve">Ｈ2Ｏ Swim Party 2026 </t>
    </r>
    <r>
      <rPr>
        <sz val="22"/>
        <rFont val="HG丸ｺﾞｼｯｸM-PRO"/>
        <family val="3"/>
        <charset val="128"/>
      </rPr>
      <t>申込書</t>
    </r>
    <phoneticPr fontId="2"/>
  </si>
  <si>
    <t>※申込受付期間　2026年10月31日(日）必着</t>
    <rPh sb="1" eb="3">
      <t>モウシコミ</t>
    </rPh>
    <rPh sb="3" eb="5">
      <t>ウケツケ</t>
    </rPh>
    <rPh sb="5" eb="7">
      <t>キカン</t>
    </rPh>
    <rPh sb="12" eb="13">
      <t>ネン</t>
    </rPh>
    <rPh sb="15" eb="16">
      <t>ガツ</t>
    </rPh>
    <rPh sb="18" eb="19">
      <t>ニチ</t>
    </rPh>
    <rPh sb="20" eb="21">
      <t>ヒ</t>
    </rPh>
    <rPh sb="22" eb="24">
      <t>ヒッチャク</t>
    </rPh>
    <phoneticPr fontId="2"/>
  </si>
  <si>
    <t>800m</t>
    <phoneticPr fontId="2"/>
  </si>
  <si>
    <t xml:space="preserve"> 50m自由形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</si>
</sst>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;0;"/>
    <numFmt numFmtId="177" formatCode="0_);[Red]\(0\)"/>
    <numFmt numFmtId="178" formatCode="m:ss.00"/>
    <numFmt numFmtId="179" formatCode="#,##0&quot;円&quot;;[Red]\-#,##0"/>
    <numFmt numFmtId="180" formatCode="&quot;×&quot;General&quot;種目&quot;"/>
    <numFmt numFmtId="181" formatCode="&quot;×&quot;General&quot;枚&quot;"/>
    <numFmt numFmtId="182" formatCode="General&quot;枚&quot;"/>
    <numFmt numFmtId="183" formatCode="&quot;×&quot;General&quot;人&quot;"/>
    <numFmt numFmtId="184" formatCode="#"/>
    <numFmt numFmtId="185" formatCode="00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indexed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24"/>
      <name val="ＭＳ Ｐゴシック"/>
      <family val="3"/>
      <charset val="128"/>
    </font>
    <font>
      <sz val="2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HG正楷書体-PRO"/>
      <family val="4"/>
      <charset val="128"/>
    </font>
    <font>
      <sz val="12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b/>
      <sz val="24"/>
      <name val="HG丸ｺﾞｼｯｸM-PRO"/>
      <family val="3"/>
      <charset val="128"/>
    </font>
    <font>
      <sz val="9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2"/>
      <name val="HG丸ｺﾞｼｯｸM-PRO"/>
      <family val="3"/>
      <charset val="128"/>
    </font>
    <font>
      <sz val="22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12"/>
      <color rgb="FFFF0000"/>
      <name val="ＭＳ Ｐゴシック"/>
      <family val="3"/>
      <charset val="128"/>
    </font>
    <font>
      <sz val="12"/>
      <name val="ＭＳ Ｐゴシック"/>
      <family val="3"/>
      <charset val="128"/>
      <scheme val="maj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gray06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32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0" fontId="4" fillId="3" borderId="1" xfId="0" applyFont="1" applyFill="1" applyBorder="1" applyAlignment="1">
      <alignment horizontal="center"/>
    </xf>
    <xf numFmtId="0" fontId="0" fillId="0" borderId="2" xfId="0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20" fillId="0" borderId="0" xfId="0" applyFont="1" applyAlignment="1">
      <alignment vertical="center"/>
    </xf>
    <xf numFmtId="176" fontId="5" fillId="5" borderId="3" xfId="0" applyNumberFormat="1" applyFont="1" applyFill="1" applyBorder="1" applyAlignment="1">
      <alignment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>
      <alignment horizontal="center" vertical="center"/>
    </xf>
    <xf numFmtId="176" fontId="5" fillId="6" borderId="6" xfId="0" applyNumberFormat="1" applyFont="1" applyFill="1" applyBorder="1" applyAlignment="1">
      <alignment vertical="center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3" fillId="0" borderId="0" xfId="0" applyFont="1"/>
    <xf numFmtId="0" fontId="15" fillId="0" borderId="0" xfId="0" applyFont="1"/>
    <xf numFmtId="0" fontId="16" fillId="0" borderId="0" xfId="0" applyFont="1"/>
    <xf numFmtId="176" fontId="7" fillId="6" borderId="9" xfId="0" applyNumberFormat="1" applyFont="1" applyFill="1" applyBorder="1" applyAlignment="1">
      <alignment vertical="center"/>
    </xf>
    <xf numFmtId="176" fontId="5" fillId="6" borderId="1" xfId="0" applyNumberFormat="1" applyFont="1" applyFill="1" applyBorder="1" applyAlignment="1">
      <alignment vertical="center"/>
    </xf>
    <xf numFmtId="0" fontId="13" fillId="0" borderId="0" xfId="0" applyFont="1" applyAlignment="1">
      <alignment horizontal="right"/>
    </xf>
    <xf numFmtId="0" fontId="1" fillId="0" borderId="10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13" fillId="0" borderId="0" xfId="0" applyFont="1" applyAlignment="1">
      <alignment horizontal="distributed"/>
    </xf>
    <xf numFmtId="0" fontId="13" fillId="0" borderId="1" xfId="0" applyFont="1" applyBorder="1" applyAlignment="1">
      <alignment horizontal="center"/>
    </xf>
    <xf numFmtId="0" fontId="13" fillId="0" borderId="12" xfId="0" applyFont="1" applyBorder="1"/>
    <xf numFmtId="0" fontId="13" fillId="0" borderId="0" xfId="0" applyFont="1" applyAlignment="1">
      <alignment horizontal="left"/>
    </xf>
    <xf numFmtId="0" fontId="13" fillId="0" borderId="1" xfId="0" applyFont="1" applyBorder="1"/>
    <xf numFmtId="0" fontId="13" fillId="7" borderId="1" xfId="0" applyFont="1" applyFill="1" applyBorder="1"/>
    <xf numFmtId="0" fontId="17" fillId="0" borderId="13" xfId="0" applyFont="1" applyBorder="1" applyAlignment="1">
      <alignment horizontal="center"/>
    </xf>
    <xf numFmtId="0" fontId="17" fillId="0" borderId="0" xfId="0" applyFont="1"/>
    <xf numFmtId="0" fontId="13" fillId="0" borderId="14" xfId="0" applyFont="1" applyBorder="1" applyAlignment="1">
      <alignment horizontal="left"/>
    </xf>
    <xf numFmtId="0" fontId="17" fillId="0" borderId="5" xfId="0" applyFont="1" applyBorder="1"/>
    <xf numFmtId="179" fontId="17" fillId="0" borderId="5" xfId="2" applyNumberFormat="1" applyFont="1" applyBorder="1" applyProtection="1"/>
    <xf numFmtId="179" fontId="17" fillId="0" borderId="1" xfId="2" applyNumberFormat="1" applyFont="1" applyBorder="1" applyProtection="1"/>
    <xf numFmtId="0" fontId="13" fillId="0" borderId="15" xfId="0" applyFont="1" applyBorder="1" applyAlignment="1">
      <alignment horizontal="left"/>
    </xf>
    <xf numFmtId="0" fontId="0" fillId="0" borderId="16" xfId="0" applyBorder="1"/>
    <xf numFmtId="179" fontId="17" fillId="0" borderId="16" xfId="2" applyNumberFormat="1" applyFont="1" applyFill="1" applyBorder="1" applyProtection="1"/>
    <xf numFmtId="180" fontId="0" fillId="0" borderId="16" xfId="0" applyNumberFormat="1" applyBorder="1" applyAlignment="1">
      <alignment horizontal="center"/>
    </xf>
    <xf numFmtId="0" fontId="17" fillId="0" borderId="5" xfId="0" applyFont="1" applyBorder="1" applyAlignment="1">
      <alignment horizontal="center"/>
    </xf>
    <xf numFmtId="179" fontId="17" fillId="0" borderId="3" xfId="2" applyNumberFormat="1" applyFont="1" applyBorder="1" applyProtection="1"/>
    <xf numFmtId="181" fontId="0" fillId="0" borderId="16" xfId="0" applyNumberFormat="1" applyBorder="1" applyAlignment="1">
      <alignment horizontal="center"/>
    </xf>
    <xf numFmtId="0" fontId="0" fillId="0" borderId="14" xfId="0" applyBorder="1"/>
    <xf numFmtId="0" fontId="0" fillId="0" borderId="5" xfId="0" applyBorder="1"/>
    <xf numFmtId="0" fontId="0" fillId="0" borderId="15" xfId="0" applyBorder="1"/>
    <xf numFmtId="0" fontId="5" fillId="0" borderId="16" xfId="0" applyFont="1" applyBorder="1" applyAlignment="1">
      <alignment horizontal="right"/>
    </xf>
    <xf numFmtId="179" fontId="0" fillId="8" borderId="17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right" vertical="center"/>
    </xf>
    <xf numFmtId="183" fontId="0" fillId="0" borderId="5" xfId="0" applyNumberFormat="1" applyBorder="1" applyAlignment="1">
      <alignment horizontal="center"/>
    </xf>
    <xf numFmtId="0" fontId="13" fillId="0" borderId="18" xfId="0" applyFont="1" applyBorder="1"/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3" fontId="3" fillId="0" borderId="1" xfId="0" applyNumberFormat="1" applyFont="1" applyBorder="1"/>
    <xf numFmtId="0" fontId="3" fillId="4" borderId="1" xfId="0" applyFont="1" applyFill="1" applyBorder="1" applyAlignment="1">
      <alignment horizontal="right"/>
    </xf>
    <xf numFmtId="0" fontId="2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176" fontId="5" fillId="6" borderId="19" xfId="0" applyNumberFormat="1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6" borderId="10" xfId="0" applyFont="1" applyFill="1" applyBorder="1" applyAlignment="1">
      <alignment horizontal="left" vertical="center"/>
    </xf>
    <xf numFmtId="0" fontId="0" fillId="0" borderId="20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0" fillId="0" borderId="0" xfId="0" applyFont="1" applyAlignment="1">
      <alignment horizontal="left" vertical="center"/>
    </xf>
    <xf numFmtId="0" fontId="18" fillId="0" borderId="16" xfId="0" applyFont="1" applyBorder="1" applyAlignment="1">
      <alignment horizontal="center"/>
    </xf>
    <xf numFmtId="0" fontId="5" fillId="0" borderId="0" xfId="0" applyFont="1" applyAlignment="1" applyProtection="1">
      <alignment vertical="center"/>
      <protection locked="0"/>
    </xf>
    <xf numFmtId="14" fontId="25" fillId="0" borderId="0" xfId="0" applyNumberFormat="1" applyFont="1" applyAlignment="1">
      <alignment vertical="center"/>
    </xf>
    <xf numFmtId="14" fontId="11" fillId="0" borderId="0" xfId="0" applyNumberFormat="1" applyFont="1" applyAlignment="1">
      <alignment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176" fontId="9" fillId="0" borderId="0" xfId="0" applyNumberFormat="1" applyFont="1" applyAlignment="1">
      <alignment vertical="center"/>
    </xf>
    <xf numFmtId="176" fontId="9" fillId="6" borderId="1" xfId="0" applyNumberFormat="1" applyFont="1" applyFill="1" applyBorder="1" applyAlignment="1">
      <alignment vertical="center"/>
    </xf>
    <xf numFmtId="0" fontId="9" fillId="10" borderId="10" xfId="0" applyFont="1" applyFill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23" xfId="0" applyFont="1" applyBorder="1" applyAlignment="1" applyProtection="1">
      <alignment horizontal="left" vertical="center"/>
      <protection locked="0"/>
    </xf>
    <xf numFmtId="0" fontId="9" fillId="0" borderId="24" xfId="0" applyFont="1" applyBorder="1" applyAlignment="1" applyProtection="1">
      <alignment horizontal="left" vertical="center"/>
      <protection locked="0"/>
    </xf>
    <xf numFmtId="0" fontId="9" fillId="0" borderId="25" xfId="0" applyFont="1" applyBorder="1" applyAlignment="1" applyProtection="1">
      <alignment vertical="center"/>
      <protection locked="0"/>
    </xf>
    <xf numFmtId="0" fontId="9" fillId="0" borderId="26" xfId="0" applyFont="1" applyBorder="1" applyAlignment="1" applyProtection="1">
      <alignment vertical="center"/>
      <protection locked="0"/>
    </xf>
    <xf numFmtId="14" fontId="9" fillId="0" borderId="27" xfId="0" applyNumberFormat="1" applyFont="1" applyBorder="1" applyAlignment="1" applyProtection="1">
      <alignment horizontal="left" vertical="center"/>
      <protection locked="0"/>
    </xf>
    <xf numFmtId="0" fontId="9" fillId="4" borderId="28" xfId="0" applyFont="1" applyFill="1" applyBorder="1" applyAlignment="1" applyProtection="1">
      <alignment horizontal="left" vertical="center"/>
      <protection locked="0"/>
    </xf>
    <xf numFmtId="0" fontId="9" fillId="4" borderId="3" xfId="0" applyFont="1" applyFill="1" applyBorder="1" applyAlignment="1" applyProtection="1">
      <alignment horizontal="left" vertical="center"/>
      <protection locked="0"/>
    </xf>
    <xf numFmtId="0" fontId="9" fillId="0" borderId="29" xfId="0" applyFont="1" applyBorder="1" applyAlignment="1" applyProtection="1">
      <alignment horizontal="left" vertical="center"/>
      <protection locked="0"/>
    </xf>
    <xf numFmtId="176" fontId="9" fillId="6" borderId="9" xfId="0" applyNumberFormat="1" applyFont="1" applyFill="1" applyBorder="1" applyAlignment="1">
      <alignment vertical="center"/>
    </xf>
    <xf numFmtId="0" fontId="9" fillId="4" borderId="30" xfId="0" applyFont="1" applyFill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 applyProtection="1">
      <alignment horizontal="left" vertical="center"/>
      <protection locked="0"/>
    </xf>
    <xf numFmtId="0" fontId="9" fillId="4" borderId="10" xfId="0" applyFont="1" applyFill="1" applyBorder="1" applyAlignment="1" applyProtection="1">
      <alignment horizontal="left" vertical="center"/>
      <protection locked="0"/>
    </xf>
    <xf numFmtId="0" fontId="9" fillId="4" borderId="22" xfId="0" applyFont="1" applyFill="1" applyBorder="1" applyAlignment="1" applyProtection="1">
      <alignment horizontal="left" vertical="center"/>
      <protection locked="0"/>
    </xf>
    <xf numFmtId="0" fontId="0" fillId="11" borderId="13" xfId="0" applyFill="1" applyBorder="1" applyAlignment="1">
      <alignment vertical="center"/>
    </xf>
    <xf numFmtId="0" fontId="0" fillId="11" borderId="0" xfId="0" applyFill="1" applyAlignment="1">
      <alignment vertical="center"/>
    </xf>
    <xf numFmtId="0" fontId="9" fillId="11" borderId="29" xfId="0" applyFont="1" applyFill="1" applyBorder="1" applyAlignment="1">
      <alignment horizontal="left" vertical="center" wrapText="1"/>
    </xf>
    <xf numFmtId="0" fontId="9" fillId="11" borderId="26" xfId="0" applyFont="1" applyFill="1" applyBorder="1" applyAlignment="1">
      <alignment horizontal="left" vertical="center" wrapText="1"/>
    </xf>
    <xf numFmtId="0" fontId="9" fillId="11" borderId="31" xfId="0" applyFont="1" applyFill="1" applyBorder="1" applyAlignment="1">
      <alignment horizontal="left" vertical="center" wrapText="1"/>
    </xf>
    <xf numFmtId="14" fontId="9" fillId="11" borderId="27" xfId="0" applyNumberFormat="1" applyFont="1" applyFill="1" applyBorder="1" applyAlignment="1">
      <alignment horizontal="left" vertical="center"/>
    </xf>
    <xf numFmtId="0" fontId="0" fillId="11" borderId="9" xfId="0" applyFill="1" applyBorder="1" applyAlignment="1">
      <alignment horizontal="center" vertical="center" wrapText="1"/>
    </xf>
    <xf numFmtId="0" fontId="0" fillId="11" borderId="15" xfId="0" applyFill="1" applyBorder="1" applyAlignment="1">
      <alignment horizontal="center" vertical="center" wrapText="1"/>
    </xf>
    <xf numFmtId="0" fontId="9" fillId="11" borderId="28" xfId="0" applyFont="1" applyFill="1" applyBorder="1" applyAlignment="1">
      <alignment horizontal="left" vertical="center"/>
    </xf>
    <xf numFmtId="0" fontId="9" fillId="11" borderId="3" xfId="0" applyFont="1" applyFill="1" applyBorder="1" applyAlignment="1">
      <alignment horizontal="left" vertical="center"/>
    </xf>
    <xf numFmtId="0" fontId="0" fillId="11" borderId="8" xfId="0" applyFill="1" applyBorder="1" applyAlignment="1">
      <alignment horizontal="center" vertical="center" textRotation="255" wrapText="1"/>
    </xf>
    <xf numFmtId="176" fontId="9" fillId="6" borderId="8" xfId="0" applyNumberFormat="1" applyFont="1" applyFill="1" applyBorder="1" applyAlignment="1">
      <alignment vertical="center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11" borderId="32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11" borderId="26" xfId="0" applyFont="1" applyFill="1" applyBorder="1" applyAlignment="1">
      <alignment horizontal="center" vertical="center" wrapText="1"/>
    </xf>
    <xf numFmtId="0" fontId="26" fillId="12" borderId="24" xfId="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177" fontId="9" fillId="4" borderId="31" xfId="0" applyNumberFormat="1" applyFont="1" applyFill="1" applyBorder="1" applyAlignment="1" applyProtection="1">
      <alignment horizontal="center" vertical="center"/>
      <protection locked="0"/>
    </xf>
    <xf numFmtId="177" fontId="9" fillId="4" borderId="25" xfId="0" applyNumberFormat="1" applyFont="1" applyFill="1" applyBorder="1" applyAlignment="1" applyProtection="1">
      <alignment horizontal="center" vertical="center"/>
      <protection locked="0"/>
    </xf>
    <xf numFmtId="177" fontId="9" fillId="0" borderId="31" xfId="0" applyNumberFormat="1" applyFont="1" applyBorder="1" applyAlignment="1" applyProtection="1">
      <alignment horizontal="center" vertical="center"/>
      <protection locked="0"/>
    </xf>
    <xf numFmtId="177" fontId="9" fillId="0" borderId="25" xfId="0" applyNumberFormat="1" applyFont="1" applyBorder="1" applyAlignment="1" applyProtection="1">
      <alignment horizontal="center" vertical="center"/>
      <protection locked="0"/>
    </xf>
    <xf numFmtId="0" fontId="31" fillId="11" borderId="29" xfId="0" applyFont="1" applyFill="1" applyBorder="1" applyAlignment="1">
      <alignment horizontal="left" vertical="center" wrapText="1"/>
    </xf>
    <xf numFmtId="0" fontId="31" fillId="11" borderId="26" xfId="0" applyFont="1" applyFill="1" applyBorder="1" applyAlignment="1">
      <alignment horizontal="left" vertical="center" wrapText="1"/>
    </xf>
    <xf numFmtId="0" fontId="31" fillId="11" borderId="31" xfId="0" applyFont="1" applyFill="1" applyBorder="1" applyAlignment="1">
      <alignment horizontal="left" vertical="center" wrapText="1"/>
    </xf>
    <xf numFmtId="0" fontId="31" fillId="0" borderId="23" xfId="0" applyFont="1" applyBorder="1" applyAlignment="1" applyProtection="1">
      <alignment horizontal="left" vertical="center"/>
      <protection locked="0"/>
    </xf>
    <xf numFmtId="0" fontId="31" fillId="0" borderId="24" xfId="0" applyFont="1" applyBorder="1" applyAlignment="1" applyProtection="1">
      <alignment horizontal="left" vertical="center"/>
      <protection locked="0"/>
    </xf>
    <xf numFmtId="0" fontId="31" fillId="0" borderId="29" xfId="0" applyFont="1" applyBorder="1" applyAlignment="1" applyProtection="1">
      <alignment horizontal="left" vertical="center"/>
      <protection locked="0"/>
    </xf>
    <xf numFmtId="0" fontId="9" fillId="11" borderId="13" xfId="0" applyFont="1" applyFill="1" applyBorder="1" applyAlignment="1">
      <alignment vertical="center"/>
    </xf>
    <xf numFmtId="0" fontId="11" fillId="10" borderId="10" xfId="0" applyFont="1" applyFill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11" borderId="9" xfId="0" applyFont="1" applyFill="1" applyBorder="1" applyAlignment="1">
      <alignment horizontal="center" vertical="center"/>
    </xf>
    <xf numFmtId="0" fontId="11" fillId="11" borderId="15" xfId="0" applyFont="1" applyFill="1" applyBorder="1" applyAlignment="1">
      <alignment horizontal="center" vertical="center"/>
    </xf>
    <xf numFmtId="0" fontId="31" fillId="11" borderId="31" xfId="0" applyFont="1" applyFill="1" applyBorder="1" applyAlignment="1">
      <alignment horizontal="center" vertical="center" wrapText="1"/>
    </xf>
    <xf numFmtId="0" fontId="31" fillId="11" borderId="32" xfId="0" applyFont="1" applyFill="1" applyBorder="1" applyAlignment="1">
      <alignment horizontal="center" vertical="center" wrapText="1"/>
    </xf>
    <xf numFmtId="0" fontId="31" fillId="4" borderId="28" xfId="0" applyFont="1" applyFill="1" applyBorder="1" applyAlignment="1" applyProtection="1">
      <alignment horizontal="left" vertical="center"/>
      <protection locked="0"/>
    </xf>
    <xf numFmtId="177" fontId="31" fillId="4" borderId="31" xfId="0" applyNumberFormat="1" applyFont="1" applyFill="1" applyBorder="1" applyAlignment="1" applyProtection="1">
      <alignment horizontal="center" vertical="center"/>
      <protection locked="0"/>
    </xf>
    <xf numFmtId="0" fontId="31" fillId="4" borderId="3" xfId="0" applyFont="1" applyFill="1" applyBorder="1" applyAlignment="1" applyProtection="1">
      <alignment horizontal="left" vertical="center"/>
      <protection locked="0"/>
    </xf>
    <xf numFmtId="177" fontId="31" fillId="4" borderId="25" xfId="0" applyNumberFormat="1" applyFont="1" applyFill="1" applyBorder="1" applyAlignment="1" applyProtection="1">
      <alignment horizontal="center" vertical="center"/>
      <protection locked="0"/>
    </xf>
    <xf numFmtId="0" fontId="31" fillId="4" borderId="30" xfId="0" applyFont="1" applyFill="1" applyBorder="1" applyAlignment="1" applyProtection="1">
      <alignment horizontal="left" vertical="center"/>
      <protection locked="0"/>
    </xf>
    <xf numFmtId="0" fontId="31" fillId="4" borderId="1" xfId="0" applyFont="1" applyFill="1" applyBorder="1" applyAlignment="1" applyProtection="1">
      <alignment horizontal="left" vertical="center"/>
      <protection locked="0"/>
    </xf>
    <xf numFmtId="0" fontId="31" fillId="4" borderId="10" xfId="0" applyFont="1" applyFill="1" applyBorder="1" applyAlignment="1" applyProtection="1">
      <alignment horizontal="left" vertical="center"/>
      <protection locked="0"/>
    </xf>
    <xf numFmtId="177" fontId="31" fillId="0" borderId="31" xfId="0" applyNumberFormat="1" applyFont="1" applyBorder="1" applyAlignment="1" applyProtection="1">
      <alignment horizontal="center" vertical="center"/>
      <protection locked="0"/>
    </xf>
    <xf numFmtId="0" fontId="31" fillId="4" borderId="22" xfId="0" applyFont="1" applyFill="1" applyBorder="1" applyAlignment="1" applyProtection="1">
      <alignment horizontal="left" vertical="center"/>
      <protection locked="0"/>
    </xf>
    <xf numFmtId="177" fontId="31" fillId="0" borderId="25" xfId="0" applyNumberFormat="1" applyFont="1" applyBorder="1" applyAlignment="1" applyProtection="1">
      <alignment horizontal="center" vertical="center"/>
      <protection locked="0"/>
    </xf>
    <xf numFmtId="0" fontId="31" fillId="11" borderId="3" xfId="0" applyFont="1" applyFill="1" applyBorder="1" applyAlignment="1">
      <alignment horizontal="left" vertical="center"/>
    </xf>
    <xf numFmtId="0" fontId="31" fillId="11" borderId="28" xfId="0" applyFont="1" applyFill="1" applyBorder="1" applyAlignment="1">
      <alignment horizontal="left" vertical="center"/>
    </xf>
    <xf numFmtId="14" fontId="31" fillId="11" borderId="27" xfId="0" applyNumberFormat="1" applyFont="1" applyFill="1" applyBorder="1" applyAlignment="1">
      <alignment horizontal="left" vertical="center"/>
    </xf>
    <xf numFmtId="14" fontId="31" fillId="0" borderId="27" xfId="0" applyNumberFormat="1" applyFont="1" applyBorder="1" applyAlignment="1" applyProtection="1">
      <alignment horizontal="left" vertical="center"/>
      <protection locked="0"/>
    </xf>
    <xf numFmtId="14" fontId="31" fillId="0" borderId="11" xfId="0" applyNumberFormat="1" applyFont="1" applyBorder="1" applyAlignment="1" applyProtection="1">
      <alignment horizontal="left" vertical="center"/>
      <protection locked="0"/>
    </xf>
    <xf numFmtId="0" fontId="31" fillId="0" borderId="25" xfId="0" applyFont="1" applyBorder="1" applyAlignment="1" applyProtection="1">
      <alignment horizontal="left" vertical="center"/>
      <protection locked="0"/>
    </xf>
    <xf numFmtId="0" fontId="31" fillId="0" borderId="26" xfId="0" applyFont="1" applyBorder="1" applyAlignment="1" applyProtection="1">
      <alignment horizontal="left" vertical="center"/>
      <protection locked="0"/>
    </xf>
    <xf numFmtId="176" fontId="7" fillId="11" borderId="9" xfId="0" applyNumberFormat="1" applyFont="1" applyFill="1" applyBorder="1" applyAlignment="1">
      <alignment vertical="center"/>
    </xf>
    <xf numFmtId="177" fontId="5" fillId="0" borderId="38" xfId="0" applyNumberFormat="1" applyFont="1" applyBorder="1" applyAlignment="1" applyProtection="1">
      <alignment vertical="center"/>
      <protection locked="0"/>
    </xf>
    <xf numFmtId="177" fontId="5" fillId="0" borderId="25" xfId="0" applyNumberFormat="1" applyFont="1" applyBorder="1" applyAlignment="1" applyProtection="1">
      <alignment vertical="center"/>
      <protection locked="0"/>
    </xf>
    <xf numFmtId="0" fontId="22" fillId="0" borderId="0" xfId="0" applyFont="1" applyAlignment="1">
      <alignment vertical="center"/>
    </xf>
    <xf numFmtId="0" fontId="13" fillId="13" borderId="1" xfId="0" applyFont="1" applyFill="1" applyBorder="1" applyAlignment="1" applyProtection="1">
      <alignment horizontal="center"/>
      <protection locked="0"/>
    </xf>
    <xf numFmtId="178" fontId="9" fillId="0" borderId="0" xfId="0" applyNumberFormat="1" applyFont="1" applyAlignment="1">
      <alignment vertical="center"/>
    </xf>
    <xf numFmtId="0" fontId="9" fillId="0" borderId="0" xfId="0" applyFont="1"/>
    <xf numFmtId="14" fontId="9" fillId="0" borderId="0" xfId="0" applyNumberFormat="1" applyFont="1" applyAlignment="1">
      <alignment vertical="center"/>
    </xf>
    <xf numFmtId="184" fontId="9" fillId="0" borderId="0" xfId="0" applyNumberFormat="1" applyFont="1" applyAlignment="1">
      <alignment vertical="center"/>
    </xf>
    <xf numFmtId="0" fontId="9" fillId="0" borderId="0" xfId="0" applyFont="1" applyAlignment="1">
      <alignment horizontal="right"/>
    </xf>
    <xf numFmtId="0" fontId="9" fillId="10" borderId="20" xfId="0" applyFont="1" applyFill="1" applyBorder="1" applyAlignment="1">
      <alignment horizontal="left" vertical="center"/>
    </xf>
    <xf numFmtId="0" fontId="9" fillId="10" borderId="20" xfId="0" applyFont="1" applyFill="1" applyBorder="1" applyAlignment="1">
      <alignment vertical="center"/>
    </xf>
    <xf numFmtId="185" fontId="5" fillId="0" borderId="40" xfId="0" applyNumberFormat="1" applyFont="1" applyBorder="1" applyAlignment="1" applyProtection="1">
      <alignment horizontal="center" vertical="center"/>
      <protection locked="0"/>
    </xf>
    <xf numFmtId="185" fontId="5" fillId="0" borderId="41" xfId="0" applyNumberFormat="1" applyFont="1" applyBorder="1" applyAlignment="1" applyProtection="1">
      <alignment horizontal="center" vertical="center"/>
      <protection locked="0"/>
    </xf>
    <xf numFmtId="185" fontId="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5" fillId="10" borderId="42" xfId="0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3" fillId="9" borderId="16" xfId="0" applyFont="1" applyFill="1" applyBorder="1" applyAlignment="1" applyProtection="1">
      <alignment horizontal="center"/>
      <protection locked="0"/>
    </xf>
    <xf numFmtId="0" fontId="18" fillId="9" borderId="16" xfId="0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>
      <alignment horizontal="right"/>
    </xf>
    <xf numFmtId="14" fontId="5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30" fillId="0" borderId="18" xfId="0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29" fillId="9" borderId="16" xfId="1" applyFill="1" applyBorder="1" applyAlignment="1" applyProtection="1">
      <alignment horizontal="left" vertical="center"/>
      <protection locked="0"/>
    </xf>
    <xf numFmtId="0" fontId="13" fillId="9" borderId="16" xfId="0" applyFont="1" applyFill="1" applyBorder="1" applyAlignment="1" applyProtection="1">
      <alignment horizontal="left" vertical="center"/>
      <protection locked="0"/>
    </xf>
    <xf numFmtId="49" fontId="13" fillId="9" borderId="16" xfId="0" applyNumberFormat="1" applyFont="1" applyFill="1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32" fillId="13" borderId="16" xfId="0" applyFont="1" applyFill="1" applyBorder="1" applyAlignment="1" applyProtection="1">
      <alignment horizontal="center"/>
      <protection locked="0"/>
    </xf>
    <xf numFmtId="0" fontId="13" fillId="0" borderId="4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182" fontId="18" fillId="9" borderId="16" xfId="0" applyNumberFormat="1" applyFont="1" applyFill="1" applyBorder="1" applyAlignment="1" applyProtection="1">
      <alignment horizontal="center"/>
      <protection locked="0"/>
    </xf>
    <xf numFmtId="0" fontId="13" fillId="9" borderId="0" xfId="0" applyFont="1" applyFill="1" applyAlignment="1" applyProtection="1">
      <alignment horizontal="left" vertical="top" wrapText="1"/>
      <protection locked="0"/>
    </xf>
    <xf numFmtId="0" fontId="18" fillId="9" borderId="0" xfId="0" applyFont="1" applyFill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16" xfId="0" applyBorder="1" applyAlignment="1" applyProtection="1">
      <alignment horizontal="left" vertical="top"/>
      <protection locked="0"/>
    </xf>
    <xf numFmtId="0" fontId="0" fillId="0" borderId="45" xfId="0" applyBorder="1" applyAlignment="1">
      <alignment horizontal="center" vertical="center" textRotation="255" wrapText="1"/>
    </xf>
    <xf numFmtId="0" fontId="0" fillId="0" borderId="9" xfId="0" applyBorder="1" applyAlignment="1">
      <alignment horizontal="center" vertical="center" textRotation="255" wrapText="1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 textRotation="255" wrapText="1"/>
    </xf>
    <xf numFmtId="0" fontId="0" fillId="0" borderId="22" xfId="0" applyBorder="1" applyAlignment="1">
      <alignment horizontal="center" vertical="center" textRotation="255" wrapText="1"/>
    </xf>
    <xf numFmtId="0" fontId="0" fillId="0" borderId="55" xfId="0" applyBorder="1" applyAlignment="1">
      <alignment horizontal="center" vertical="center" textRotation="255" wrapText="1"/>
    </xf>
    <xf numFmtId="0" fontId="0" fillId="0" borderId="27" xfId="0" applyBorder="1" applyAlignment="1">
      <alignment horizontal="center" vertical="center" textRotation="255" wrapText="1"/>
    </xf>
    <xf numFmtId="0" fontId="0" fillId="0" borderId="5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0" borderId="51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5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/>
    </xf>
    <xf numFmtId="0" fontId="9" fillId="0" borderId="20" xfId="0" applyFont="1" applyFill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0" fontId="9" fillId="0" borderId="22" xfId="0" applyFont="1" applyFill="1" applyBorder="1" applyAlignment="1" applyProtection="1">
      <alignment horizontal="center" vertical="center"/>
      <protection locked="0"/>
    </xf>
    <xf numFmtId="185" fontId="9" fillId="4" borderId="36" xfId="0" applyNumberFormat="1" applyFont="1" applyFill="1" applyBorder="1" applyAlignment="1" applyProtection="1">
      <alignment horizontal="center" vertical="center"/>
      <protection locked="0"/>
    </xf>
    <xf numFmtId="185" fontId="9" fillId="4" borderId="35" xfId="0" applyNumberFormat="1" applyFont="1" applyFill="1" applyBorder="1" applyAlignment="1" applyProtection="1">
      <alignment horizontal="center" vertical="center"/>
      <protection locked="0"/>
    </xf>
    <xf numFmtId="185" fontId="9" fillId="0" borderId="36" xfId="0" applyNumberFormat="1" applyFont="1" applyBorder="1" applyAlignment="1" applyProtection="1">
      <alignment horizontal="center" vertical="center"/>
      <protection locked="0"/>
    </xf>
    <xf numFmtId="185" fontId="9" fillId="11" borderId="36" xfId="0" applyNumberFormat="1" applyFont="1" applyFill="1" applyBorder="1" applyAlignment="1">
      <alignment horizontal="center" vertical="center" wrapText="1"/>
    </xf>
    <xf numFmtId="185" fontId="9" fillId="11" borderId="33" xfId="0" applyNumberFormat="1" applyFont="1" applyFill="1" applyBorder="1" applyAlignment="1">
      <alignment horizontal="center" vertical="center" wrapText="1"/>
    </xf>
    <xf numFmtId="0" fontId="9" fillId="11" borderId="31" xfId="0" applyFont="1" applyFill="1" applyBorder="1" applyAlignment="1">
      <alignment horizontal="center" vertical="center"/>
    </xf>
    <xf numFmtId="177" fontId="9" fillId="4" borderId="32" xfId="0" applyNumberFormat="1" applyFont="1" applyFill="1" applyBorder="1" applyAlignment="1" applyProtection="1">
      <alignment horizontal="center" vertical="center"/>
      <protection locked="0"/>
    </xf>
    <xf numFmtId="185" fontId="9" fillId="4" borderId="33" xfId="0" applyNumberFormat="1" applyFont="1" applyFill="1" applyBorder="1" applyAlignment="1" applyProtection="1">
      <alignment horizontal="center" vertical="center"/>
      <protection locked="0"/>
    </xf>
    <xf numFmtId="177" fontId="9" fillId="0" borderId="37" xfId="0" applyNumberFormat="1" applyFont="1" applyBorder="1" applyAlignment="1" applyProtection="1">
      <alignment horizontal="center" vertical="center"/>
      <protection locked="0"/>
    </xf>
    <xf numFmtId="185" fontId="9" fillId="0" borderId="33" xfId="0" applyNumberFormat="1" applyFont="1" applyBorder="1" applyAlignment="1" applyProtection="1">
      <alignment horizontal="center" vertical="center"/>
      <protection locked="0"/>
    </xf>
    <xf numFmtId="177" fontId="9" fillId="0" borderId="32" xfId="0" applyNumberFormat="1" applyFont="1" applyBorder="1" applyAlignment="1" applyProtection="1">
      <alignment horizontal="center" vertical="center"/>
      <protection locked="0"/>
    </xf>
    <xf numFmtId="185" fontId="9" fillId="4" borderId="26" xfId="0" applyNumberFormat="1" applyFont="1" applyFill="1" applyBorder="1" applyAlignment="1" applyProtection="1">
      <alignment horizontal="center" vertical="center"/>
      <protection locked="0"/>
    </xf>
    <xf numFmtId="185" fontId="9" fillId="4" borderId="24" xfId="0" applyNumberFormat="1" applyFont="1" applyFill="1" applyBorder="1" applyAlignment="1" applyProtection="1">
      <alignment horizontal="center" vertical="center"/>
      <protection locked="0"/>
    </xf>
    <xf numFmtId="185" fontId="9" fillId="0" borderId="26" xfId="0" applyNumberFormat="1" applyFont="1" applyBorder="1" applyAlignment="1" applyProtection="1">
      <alignment horizontal="center" vertical="center"/>
      <protection locked="0"/>
    </xf>
    <xf numFmtId="185" fontId="9" fillId="0" borderId="0" xfId="0" applyNumberFormat="1" applyFont="1" applyAlignment="1">
      <alignment horizontal="right" vertical="center"/>
    </xf>
    <xf numFmtId="185" fontId="9" fillId="11" borderId="34" xfId="0" applyNumberFormat="1" applyFont="1" applyFill="1" applyBorder="1" applyAlignment="1">
      <alignment horizontal="center" vertical="center" wrapText="1"/>
    </xf>
    <xf numFmtId="185" fontId="9" fillId="4" borderId="34" xfId="0" applyNumberFormat="1" applyFont="1" applyFill="1" applyBorder="1" applyAlignment="1" applyProtection="1">
      <alignment horizontal="center" vertical="center"/>
      <protection locked="0"/>
    </xf>
    <xf numFmtId="185" fontId="9" fillId="0" borderId="34" xfId="0" applyNumberFormat="1" applyFont="1" applyBorder="1" applyAlignment="1" applyProtection="1">
      <alignment horizontal="center" vertical="center"/>
      <protection locked="0"/>
    </xf>
    <xf numFmtId="185" fontId="31" fillId="4" borderId="36" xfId="0" applyNumberFormat="1" applyFont="1" applyFill="1" applyBorder="1" applyAlignment="1" applyProtection="1">
      <alignment horizontal="center" vertical="center"/>
      <protection locked="0"/>
    </xf>
    <xf numFmtId="185" fontId="31" fillId="4" borderId="26" xfId="0" applyNumberFormat="1" applyFont="1" applyFill="1" applyBorder="1" applyAlignment="1" applyProtection="1">
      <alignment horizontal="center" vertical="center"/>
      <protection locked="0"/>
    </xf>
    <xf numFmtId="185" fontId="31" fillId="4" borderId="35" xfId="0" applyNumberFormat="1" applyFont="1" applyFill="1" applyBorder="1" applyAlignment="1" applyProtection="1">
      <alignment horizontal="center" vertical="center"/>
      <protection locked="0"/>
    </xf>
    <xf numFmtId="185" fontId="31" fillId="4" borderId="24" xfId="0" applyNumberFormat="1" applyFont="1" applyFill="1" applyBorder="1" applyAlignment="1" applyProtection="1">
      <alignment horizontal="center" vertical="center"/>
      <protection locked="0"/>
    </xf>
    <xf numFmtId="185" fontId="31" fillId="0" borderId="36" xfId="0" applyNumberFormat="1" applyFont="1" applyBorder="1" applyAlignment="1" applyProtection="1">
      <alignment horizontal="center" vertical="center"/>
      <protection locked="0"/>
    </xf>
    <xf numFmtId="185" fontId="31" fillId="0" borderId="26" xfId="0" applyNumberFormat="1" applyFont="1" applyBorder="1" applyAlignment="1" applyProtection="1">
      <alignment horizontal="center" vertical="center"/>
      <protection locked="0"/>
    </xf>
    <xf numFmtId="185" fontId="31" fillId="11" borderId="36" xfId="0" applyNumberFormat="1" applyFont="1" applyFill="1" applyBorder="1" applyAlignment="1">
      <alignment horizontal="center" vertical="center" wrapText="1"/>
    </xf>
    <xf numFmtId="185" fontId="31" fillId="11" borderId="26" xfId="0" applyNumberFormat="1" applyFont="1" applyFill="1" applyBorder="1" applyAlignment="1">
      <alignment horizontal="center" vertical="center" wrapText="1"/>
    </xf>
    <xf numFmtId="185" fontId="31" fillId="11" borderId="33" xfId="0" applyNumberFormat="1" applyFont="1" applyFill="1" applyBorder="1" applyAlignment="1">
      <alignment horizontal="center" vertical="center" wrapText="1"/>
    </xf>
    <xf numFmtId="185" fontId="31" fillId="11" borderId="34" xfId="0" applyNumberFormat="1" applyFont="1" applyFill="1" applyBorder="1" applyAlignment="1">
      <alignment horizontal="center" vertical="center" wrapText="1"/>
    </xf>
    <xf numFmtId="177" fontId="31" fillId="4" borderId="32" xfId="0" applyNumberFormat="1" applyFont="1" applyFill="1" applyBorder="1" applyAlignment="1" applyProtection="1">
      <alignment horizontal="center" vertical="center"/>
      <protection locked="0"/>
    </xf>
    <xf numFmtId="185" fontId="31" fillId="4" borderId="33" xfId="0" applyNumberFormat="1" applyFont="1" applyFill="1" applyBorder="1" applyAlignment="1" applyProtection="1">
      <alignment horizontal="center" vertical="center"/>
      <protection locked="0"/>
    </xf>
    <xf numFmtId="185" fontId="31" fillId="4" borderId="34" xfId="0" applyNumberFormat="1" applyFont="1" applyFill="1" applyBorder="1" applyAlignment="1" applyProtection="1">
      <alignment horizontal="center" vertical="center"/>
      <protection locked="0"/>
    </xf>
    <xf numFmtId="177" fontId="31" fillId="0" borderId="37" xfId="0" applyNumberFormat="1" applyFont="1" applyBorder="1" applyAlignment="1" applyProtection="1">
      <alignment horizontal="center" vertical="center"/>
      <protection locked="0"/>
    </xf>
    <xf numFmtId="185" fontId="31" fillId="0" borderId="33" xfId="0" applyNumberFormat="1" applyFont="1" applyBorder="1" applyAlignment="1" applyProtection="1">
      <alignment horizontal="center" vertical="center"/>
      <protection locked="0"/>
    </xf>
    <xf numFmtId="185" fontId="31" fillId="0" borderId="34" xfId="0" applyNumberFormat="1" applyFont="1" applyBorder="1" applyAlignment="1" applyProtection="1">
      <alignment horizontal="center" vertical="center"/>
      <protection locked="0"/>
    </xf>
    <xf numFmtId="177" fontId="31" fillId="0" borderId="32" xfId="0" applyNumberFormat="1" applyFont="1" applyBorder="1" applyAlignment="1" applyProtection="1">
      <alignment horizontal="center" vertical="center"/>
      <protection locked="0"/>
    </xf>
    <xf numFmtId="185" fontId="5" fillId="0" borderId="39" xfId="0" applyNumberFormat="1" applyFont="1" applyBorder="1" applyAlignment="1" applyProtection="1">
      <alignment vertical="center"/>
      <protection locked="0"/>
    </xf>
    <xf numFmtId="185" fontId="5" fillId="0" borderId="35" xfId="0" applyNumberFormat="1" applyFont="1" applyBorder="1" applyAlignment="1" applyProtection="1">
      <alignment vertical="center"/>
      <protection locked="0"/>
    </xf>
  </cellXfs>
  <cellStyles count="3">
    <cellStyle name="ハイパーリンク" xfId="1" builtinId="8"/>
    <cellStyle name="桁区切り" xfId="2" builtinId="6"/>
    <cellStyle name="標準" xfId="0" builtinId="0"/>
  </cellStyles>
  <dxfs count="9">
    <dxf>
      <fill>
        <patternFill>
          <bgColor indexed="10"/>
        </patternFill>
      </fill>
    </dxf>
    <dxf>
      <font>
        <condense val="0"/>
        <extend val="0"/>
        <color indexed="60"/>
      </font>
      <fill>
        <patternFill>
          <bgColor indexed="42"/>
        </patternFill>
      </fill>
    </dxf>
    <dxf>
      <font>
        <condense val="0"/>
        <extend val="0"/>
        <color indexed="14"/>
      </font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26"/>
        </patternFill>
      </fill>
    </dxf>
    <dxf>
      <font>
        <condense val="0"/>
        <extend val="0"/>
        <color indexed="14"/>
      </font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ont>
        <b/>
        <i val="0"/>
        <strike val="0"/>
        <condense val="0"/>
        <extend val="0"/>
        <u val="none"/>
      </font>
      <fill>
        <patternFill>
          <bgColor indexed="10"/>
        </patternFill>
      </fill>
    </dxf>
    <dxf>
      <font>
        <b/>
        <i val="0"/>
        <strike val="0"/>
        <condense val="0"/>
        <extend val="0"/>
        <u val="none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-0.249977111117893"/>
  </sheetPr>
  <dimension ref="A1:K42"/>
  <sheetViews>
    <sheetView tabSelected="1" view="pageBreakPreview" zoomScale="130" zoomScaleNormal="100" zoomScaleSheetLayoutView="130" workbookViewId="0">
      <selection activeCell="O19" sqref="O19"/>
    </sheetView>
  </sheetViews>
  <sheetFormatPr defaultColWidth="8.81640625" defaultRowHeight="13" x14ac:dyDescent="0.2"/>
  <cols>
    <col min="1" max="1" width="3.7265625" style="3" customWidth="1"/>
    <col min="2" max="2" width="22.26953125" style="3" customWidth="1"/>
    <col min="3" max="3" width="2.08984375" customWidth="1"/>
    <col min="4" max="8" width="9.7265625" customWidth="1"/>
    <col min="9" max="9" width="10" customWidth="1"/>
    <col min="10" max="10" width="3" customWidth="1"/>
  </cols>
  <sheetData>
    <row r="1" spans="1:11" s="1" customFormat="1" ht="19" x14ac:dyDescent="0.3">
      <c r="A1" s="2"/>
      <c r="B1" s="80"/>
      <c r="C1" s="35"/>
      <c r="D1" s="35"/>
      <c r="E1" s="35"/>
      <c r="F1" s="203" t="s">
        <v>60</v>
      </c>
      <c r="G1" s="203"/>
      <c r="H1" s="209">
        <v>46387</v>
      </c>
      <c r="I1" s="209"/>
      <c r="J1" s="7"/>
      <c r="K1" s="36"/>
    </row>
    <row r="2" spans="1:11" s="37" customFormat="1" ht="8.25" customHeight="1" x14ac:dyDescent="0.2">
      <c r="A2" s="16"/>
      <c r="B2" s="16"/>
    </row>
    <row r="3" spans="1:11" s="38" customFormat="1" ht="28" x14ac:dyDescent="0.4">
      <c r="A3" s="213" t="s">
        <v>149</v>
      </c>
      <c r="B3" s="213"/>
      <c r="C3" s="213"/>
      <c r="D3" s="213"/>
      <c r="E3" s="213"/>
      <c r="F3" s="213"/>
      <c r="G3" s="213"/>
      <c r="H3" s="213"/>
      <c r="I3" s="213"/>
      <c r="J3" s="186"/>
    </row>
    <row r="4" spans="1:11" s="39" customFormat="1" ht="23.15" customHeight="1" x14ac:dyDescent="0.4">
      <c r="A4" s="94"/>
      <c r="B4" s="208" t="s">
        <v>150</v>
      </c>
      <c r="C4" s="208"/>
      <c r="D4" s="208"/>
      <c r="E4" s="208"/>
      <c r="F4" s="208"/>
      <c r="G4" s="208"/>
      <c r="H4" s="208"/>
      <c r="I4" s="208"/>
      <c r="J4"/>
    </row>
    <row r="5" spans="1:11" s="37" customFormat="1" ht="10.5" customHeight="1" x14ac:dyDescent="0.2">
      <c r="A5" s="16"/>
      <c r="B5" s="16"/>
      <c r="C5" s="16"/>
      <c r="D5" s="16"/>
      <c r="E5" s="16"/>
      <c r="F5" s="16"/>
      <c r="G5" s="16"/>
      <c r="H5" s="16"/>
      <c r="I5" s="16"/>
      <c r="J5" s="16"/>
    </row>
    <row r="6" spans="1:11" s="37" customFormat="1" ht="24" customHeight="1" x14ac:dyDescent="0.2">
      <c r="A6" s="16" t="s">
        <v>77</v>
      </c>
      <c r="B6" s="16" t="s">
        <v>7</v>
      </c>
      <c r="C6" s="16" t="s">
        <v>11</v>
      </c>
      <c r="D6" s="204" ph="1"/>
      <c r="E6" s="205" ph="1"/>
      <c r="F6" s="205" ph="1"/>
      <c r="G6" s="205" ph="1"/>
      <c r="H6" s="37" t="s">
        <v>22</v>
      </c>
      <c r="I6" s="16"/>
      <c r="J6" s="16"/>
    </row>
    <row r="7" spans="1:11" s="37" customFormat="1" ht="10.25" customHeight="1" x14ac:dyDescent="0.2">
      <c r="A7" s="16"/>
      <c r="B7" s="16"/>
      <c r="C7" s="16"/>
      <c r="D7" s="16" t="s">
        <v>46</v>
      </c>
      <c r="E7" s="16"/>
      <c r="F7" s="16"/>
      <c r="G7" s="16"/>
      <c r="H7" s="16"/>
      <c r="I7" s="16"/>
      <c r="J7" s="16"/>
    </row>
    <row r="8" spans="1:11" s="37" customFormat="1" ht="24" customHeight="1" x14ac:dyDescent="0.2">
      <c r="A8" s="16" t="s">
        <v>78</v>
      </c>
      <c r="B8" s="16" t="s">
        <v>7</v>
      </c>
      <c r="C8" s="16" t="s">
        <v>11</v>
      </c>
      <c r="D8" s="204" ph="1"/>
      <c r="E8" s="205" ph="1"/>
      <c r="F8" s="205" ph="1"/>
      <c r="G8" s="205" ph="1"/>
      <c r="H8" s="37" t="s">
        <v>42</v>
      </c>
      <c r="I8" s="16"/>
      <c r="J8" s="16"/>
    </row>
    <row r="9" spans="1:11" s="37" customFormat="1" ht="10.25" customHeight="1" x14ac:dyDescent="0.2">
      <c r="A9" s="16"/>
      <c r="B9" s="16"/>
      <c r="C9" s="46"/>
      <c r="D9" s="46"/>
      <c r="E9" s="46"/>
      <c r="F9" s="46"/>
      <c r="G9" s="46"/>
      <c r="I9" s="16"/>
      <c r="J9" s="16"/>
    </row>
    <row r="10" spans="1:11" s="37" customFormat="1" ht="24" customHeight="1" x14ac:dyDescent="0.2">
      <c r="A10" s="16" t="s">
        <v>79</v>
      </c>
      <c r="B10" s="16" t="s">
        <v>12</v>
      </c>
      <c r="C10" s="16" t="s">
        <v>13</v>
      </c>
      <c r="D10" s="204" ph="1"/>
      <c r="E10" s="205" ph="1"/>
      <c r="F10" s="205" ph="1"/>
      <c r="G10" s="205" ph="1"/>
      <c r="I10" s="16"/>
      <c r="J10" s="16"/>
    </row>
    <row r="11" spans="1:11" s="37" customFormat="1" ht="10.25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1" s="37" customFormat="1" ht="24" customHeight="1" x14ac:dyDescent="0.2">
      <c r="A12" s="16" t="s">
        <v>80</v>
      </c>
      <c r="B12" s="16" t="s">
        <v>43</v>
      </c>
      <c r="C12" s="16" t="s">
        <v>13</v>
      </c>
      <c r="D12" s="204" ph="1"/>
      <c r="E12" s="217"/>
      <c r="F12" s="217"/>
      <c r="G12" s="217"/>
      <c r="H12" s="217"/>
      <c r="I12" s="217"/>
      <c r="J12" s="16"/>
    </row>
    <row r="13" spans="1:11" s="37" customFormat="1" ht="18.75" customHeight="1" x14ac:dyDescent="0.2">
      <c r="A13" s="16"/>
      <c r="B13" s="206" t="s">
        <v>87</v>
      </c>
      <c r="C13" s="207"/>
      <c r="D13" s="207"/>
      <c r="E13" s="207"/>
      <c r="F13" s="207"/>
      <c r="G13" s="207"/>
      <c r="H13" s="207"/>
      <c r="I13" s="16"/>
      <c r="J13" s="16"/>
    </row>
    <row r="14" spans="1:11" s="37" customFormat="1" ht="24" customHeight="1" x14ac:dyDescent="0.2">
      <c r="A14" s="16" t="s">
        <v>81</v>
      </c>
      <c r="B14" s="16" t="s">
        <v>66</v>
      </c>
      <c r="C14" s="16" t="s">
        <v>13</v>
      </c>
      <c r="D14" s="204" ph="1"/>
      <c r="E14" s="205" ph="1"/>
      <c r="F14" s="205" ph="1"/>
      <c r="G14" s="205" ph="1"/>
      <c r="H14" s="16"/>
      <c r="I14" s="16"/>
      <c r="J14" s="16"/>
    </row>
    <row r="15" spans="1:11" s="37" customFormat="1" ht="10.2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1" s="37" customFormat="1" ht="24" customHeight="1" x14ac:dyDescent="0.2">
      <c r="A16" s="16" t="s">
        <v>82</v>
      </c>
      <c r="B16" s="16" t="s">
        <v>71</v>
      </c>
      <c r="C16" s="16" t="s">
        <v>13</v>
      </c>
      <c r="D16" s="223" ph="1"/>
      <c r="E16" s="224" ph="1"/>
      <c r="F16" s="224" ph="1"/>
      <c r="G16" s="224" ph="1"/>
      <c r="H16" s="225"/>
      <c r="I16" s="225"/>
      <c r="J16" s="16"/>
    </row>
    <row r="17" spans="1:11" s="37" customFormat="1" ht="24" customHeight="1" x14ac:dyDescent="0.2">
      <c r="A17" s="16"/>
      <c r="B17" s="79" t="s">
        <v>72</v>
      </c>
      <c r="C17" s="16"/>
      <c r="D17" s="226"/>
      <c r="E17" s="226"/>
      <c r="F17" s="226"/>
      <c r="G17" s="226"/>
      <c r="H17" s="226"/>
      <c r="I17" s="226"/>
      <c r="J17" s="16"/>
    </row>
    <row r="18" spans="1:11" s="37" customFormat="1" ht="10.25" customHeight="1" x14ac:dyDescent="0.2">
      <c r="A18" s="16"/>
      <c r="B18" s="16"/>
      <c r="C18" s="16"/>
      <c r="D18" s="95"/>
      <c r="E18" s="95"/>
      <c r="F18" s="95"/>
      <c r="G18" s="95"/>
      <c r="H18" s="95"/>
      <c r="I18" s="95"/>
      <c r="J18" s="16"/>
    </row>
    <row r="19" spans="1:11" s="37" customFormat="1" ht="24" customHeight="1" x14ac:dyDescent="0.3">
      <c r="A19" s="16" t="s">
        <v>73</v>
      </c>
      <c r="B19" s="96" t="s">
        <v>74</v>
      </c>
      <c r="C19" s="16" t="s">
        <v>75</v>
      </c>
      <c r="D19" s="216"/>
      <c r="E19" s="216"/>
      <c r="F19" s="216"/>
      <c r="G19" s="216"/>
      <c r="H19" s="216"/>
      <c r="I19" s="216"/>
      <c r="K19" s="16"/>
    </row>
    <row r="20" spans="1:11" s="37" customFormat="1" ht="10.25" customHeight="1" x14ac:dyDescent="0.2">
      <c r="A20" s="16"/>
      <c r="B20" s="16"/>
      <c r="C20" s="16"/>
      <c r="D20" s="95"/>
      <c r="E20" s="95"/>
      <c r="F20" s="95"/>
      <c r="G20" s="95"/>
      <c r="H20" s="95"/>
      <c r="I20" s="95"/>
      <c r="K20" s="16"/>
    </row>
    <row r="21" spans="1:11" s="37" customFormat="1" ht="24" customHeight="1" x14ac:dyDescent="0.2">
      <c r="A21" s="16" t="s">
        <v>86</v>
      </c>
      <c r="B21" s="16" t="s">
        <v>76</v>
      </c>
      <c r="C21" s="16" t="s">
        <v>75</v>
      </c>
      <c r="D21" s="214"/>
      <c r="E21" s="215"/>
      <c r="F21" s="215"/>
      <c r="G21" s="215"/>
      <c r="H21" s="215"/>
      <c r="I21" s="215"/>
      <c r="K21" s="16"/>
    </row>
    <row r="22" spans="1:11" s="37" customFormat="1" ht="10.25" customHeight="1" x14ac:dyDescent="0.2">
      <c r="A22" s="16"/>
      <c r="B22" s="16"/>
      <c r="C22" s="16"/>
      <c r="D22" s="95"/>
      <c r="E22" s="95"/>
      <c r="F22" s="95"/>
      <c r="G22" s="95"/>
      <c r="H22" s="95"/>
      <c r="I22" s="95"/>
      <c r="J22" s="16"/>
    </row>
    <row r="23" spans="1:11" s="37" customFormat="1" ht="24" customHeight="1" x14ac:dyDescent="0.2">
      <c r="A23" s="16" t="s">
        <v>83</v>
      </c>
      <c r="B23" s="17" t="s">
        <v>44</v>
      </c>
      <c r="C23" s="16"/>
      <c r="D23" s="222"/>
      <c r="E23" s="222"/>
      <c r="F23" s="222"/>
      <c r="G23" s="222"/>
      <c r="H23" s="210" t="s">
        <v>127</v>
      </c>
      <c r="I23" s="211"/>
      <c r="J23" s="95"/>
    </row>
    <row r="24" spans="1:11" s="37" customFormat="1" ht="10.25" customHeight="1" x14ac:dyDescent="0.2">
      <c r="A24" s="16"/>
      <c r="B24" s="17"/>
      <c r="C24" s="16"/>
      <c r="D24" s="95"/>
      <c r="E24" s="95"/>
      <c r="F24" s="95"/>
      <c r="G24" s="95"/>
      <c r="H24" s="95"/>
      <c r="I24" s="95"/>
      <c r="J24" s="95"/>
    </row>
    <row r="25" spans="1:11" s="37" customFormat="1" ht="24" customHeight="1" x14ac:dyDescent="0.2">
      <c r="A25" s="16" t="s">
        <v>91</v>
      </c>
      <c r="B25" s="17" t="s">
        <v>92</v>
      </c>
      <c r="C25" s="16"/>
      <c r="D25" s="218"/>
      <c r="E25" s="218"/>
      <c r="F25" s="97" t="s">
        <v>96</v>
      </c>
      <c r="G25" s="95"/>
      <c r="H25" s="95"/>
      <c r="I25" s="95"/>
    </row>
    <row r="26" spans="1:11" s="37" customFormat="1" ht="10.25" customHeight="1" x14ac:dyDescent="0.2">
      <c r="A26" s="16"/>
      <c r="B26" s="17"/>
      <c r="C26" s="16"/>
      <c r="D26" s="98"/>
      <c r="E26" s="98"/>
      <c r="F26" s="98"/>
      <c r="G26" s="95"/>
      <c r="H26" s="95"/>
      <c r="I26" s="95"/>
      <c r="J26" s="95"/>
    </row>
    <row r="27" spans="1:11" s="37" customFormat="1" ht="14" x14ac:dyDescent="0.2">
      <c r="A27" s="16"/>
      <c r="B27" s="16" t="s">
        <v>16</v>
      </c>
      <c r="C27" s="16" t="s">
        <v>13</v>
      </c>
      <c r="D27" s="221" t="s">
        <v>20</v>
      </c>
      <c r="E27" s="221"/>
      <c r="F27" s="221" t="s">
        <v>5</v>
      </c>
      <c r="G27" s="74"/>
      <c r="H27" s="219" t="s">
        <v>126</v>
      </c>
      <c r="I27" s="212" t="s">
        <v>128</v>
      </c>
    </row>
    <row r="28" spans="1:11" s="37" customFormat="1" ht="14" x14ac:dyDescent="0.2">
      <c r="A28" s="16"/>
      <c r="B28" s="16"/>
      <c r="C28" s="48"/>
      <c r="D28" s="47" t="s">
        <v>15</v>
      </c>
      <c r="E28" s="47" t="s">
        <v>14</v>
      </c>
      <c r="F28" s="221"/>
      <c r="H28" s="220"/>
      <c r="I28" s="212"/>
    </row>
    <row r="29" spans="1:11" s="37" customFormat="1" ht="14" x14ac:dyDescent="0.2">
      <c r="A29" s="16"/>
      <c r="B29" s="16"/>
      <c r="C29" s="48"/>
      <c r="D29" s="47">
        <f>男子合計件数</f>
        <v>0</v>
      </c>
      <c r="E29" s="47">
        <f>女子合計件数</f>
        <v>0</v>
      </c>
      <c r="F29" s="47">
        <f>SUM(D29+E29)</f>
        <v>0</v>
      </c>
      <c r="H29" s="187"/>
      <c r="I29" s="212"/>
    </row>
    <row r="30" spans="1:11" s="37" customFormat="1" ht="10.25" customHeight="1" x14ac:dyDescent="0.2">
      <c r="A30" s="16"/>
      <c r="B30" s="16"/>
      <c r="D30" s="16"/>
      <c r="E30" s="16"/>
      <c r="F30" s="16"/>
      <c r="G30" s="16"/>
      <c r="H30" s="16"/>
    </row>
    <row r="31" spans="1:11" s="37" customFormat="1" ht="20.149999999999999" customHeight="1" x14ac:dyDescent="0.2">
      <c r="A31" s="16"/>
      <c r="B31" s="16" t="s">
        <v>18</v>
      </c>
      <c r="C31" s="37" t="s">
        <v>23</v>
      </c>
      <c r="D31" s="16"/>
      <c r="E31" s="47" t="s">
        <v>15</v>
      </c>
      <c r="F31" s="47" t="s">
        <v>14</v>
      </c>
      <c r="G31" s="47" t="s">
        <v>17</v>
      </c>
      <c r="H31" s="47" t="s">
        <v>5</v>
      </c>
    </row>
    <row r="32" spans="1:11" s="37" customFormat="1" ht="14" x14ac:dyDescent="0.2">
      <c r="A32" s="16"/>
      <c r="B32" s="16"/>
      <c r="D32" s="49" t="s">
        <v>1</v>
      </c>
      <c r="E32" s="50">
        <f>男子種目合計</f>
        <v>0</v>
      </c>
      <c r="F32" s="50">
        <f>女子種目合計</f>
        <v>0</v>
      </c>
      <c r="G32" s="51"/>
      <c r="H32" s="50">
        <f>SUM(E32:G32)</f>
        <v>0</v>
      </c>
    </row>
    <row r="33" spans="1:9" s="37" customFormat="1" ht="14" x14ac:dyDescent="0.2">
      <c r="A33" s="16"/>
      <c r="B33" s="16"/>
      <c r="D33" s="49" t="s">
        <v>2</v>
      </c>
      <c r="E33" s="50">
        <f>COUNTIF(リレー件数,"男子")</f>
        <v>0</v>
      </c>
      <c r="F33" s="50">
        <f>COUNTIF(リレー件数,"女子")</f>
        <v>0</v>
      </c>
      <c r="G33" s="50">
        <f>COUNTIF(リレー件数,"混合")</f>
        <v>0</v>
      </c>
      <c r="H33" s="50">
        <f>SUM(E33:G33)</f>
        <v>0</v>
      </c>
    </row>
    <row r="34" spans="1:9" s="37" customFormat="1" ht="10.25" customHeight="1" x14ac:dyDescent="0.2">
      <c r="A34" s="16"/>
      <c r="B34" s="16"/>
      <c r="D34" s="42"/>
    </row>
    <row r="35" spans="1:9" s="53" customFormat="1" ht="18.75" customHeight="1" x14ac:dyDescent="0.2">
      <c r="A35" s="81"/>
      <c r="B35" s="16" t="s">
        <v>19</v>
      </c>
      <c r="C35" s="37" t="s">
        <v>23</v>
      </c>
      <c r="D35" s="54" t="s">
        <v>20</v>
      </c>
      <c r="E35" s="55"/>
      <c r="F35" s="56">
        <v>3000</v>
      </c>
      <c r="G35" s="73">
        <f>F29</f>
        <v>0</v>
      </c>
      <c r="H35" s="52" t="s">
        <v>24</v>
      </c>
      <c r="I35" s="57">
        <f>F35*G35</f>
        <v>0</v>
      </c>
    </row>
    <row r="36" spans="1:9" s="53" customFormat="1" ht="18.75" customHeight="1" x14ac:dyDescent="0.2">
      <c r="A36" s="81"/>
      <c r="B36" s="81"/>
      <c r="D36" s="58" t="s">
        <v>21</v>
      </c>
      <c r="E36" s="59"/>
      <c r="F36" s="60">
        <v>2000</v>
      </c>
      <c r="G36" s="61">
        <f>H33</f>
        <v>0</v>
      </c>
      <c r="H36" s="62" t="s">
        <v>24</v>
      </c>
      <c r="I36" s="63">
        <f>F36*G36</f>
        <v>0</v>
      </c>
    </row>
    <row r="37" spans="1:9" s="53" customFormat="1" ht="18.75" customHeight="1" x14ac:dyDescent="0.2">
      <c r="A37" s="81"/>
      <c r="B37" s="81"/>
      <c r="D37" s="58" t="s">
        <v>45</v>
      </c>
      <c r="E37" s="59"/>
      <c r="F37" s="60">
        <v>1000</v>
      </c>
      <c r="G37" s="64">
        <f>D23</f>
        <v>0</v>
      </c>
      <c r="H37" s="62" t="s">
        <v>24</v>
      </c>
      <c r="I37" s="63">
        <f>F37*G37</f>
        <v>0</v>
      </c>
    </row>
    <row r="38" spans="1:9" s="53" customFormat="1" ht="18.75" customHeight="1" x14ac:dyDescent="0.2">
      <c r="A38" s="81"/>
      <c r="B38" s="81"/>
      <c r="D38" s="58"/>
      <c r="E38" s="59"/>
      <c r="F38" s="60"/>
      <c r="G38" s="73"/>
      <c r="H38" s="62"/>
      <c r="I38" s="63"/>
    </row>
    <row r="39" spans="1:9" ht="20" customHeight="1" thickBot="1" x14ac:dyDescent="0.25">
      <c r="D39" s="65" t="s">
        <v>97</v>
      </c>
      <c r="E39" s="66"/>
      <c r="F39" s="60">
        <v>-500</v>
      </c>
      <c r="G39" s="73">
        <f>H29</f>
        <v>0</v>
      </c>
      <c r="H39" s="62" t="s">
        <v>24</v>
      </c>
      <c r="I39" s="63">
        <f>F39*G39</f>
        <v>0</v>
      </c>
    </row>
    <row r="40" spans="1:9" ht="18.75" customHeight="1" thickBot="1" x14ac:dyDescent="0.3">
      <c r="D40" s="67"/>
      <c r="E40" s="59"/>
      <c r="F40" s="59"/>
      <c r="G40" s="59"/>
      <c r="H40" s="68" t="s">
        <v>25</v>
      </c>
      <c r="I40" s="69">
        <f>SUM(I35:I39)</f>
        <v>0</v>
      </c>
    </row>
    <row r="41" spans="1:9" ht="8.25" customHeight="1" x14ac:dyDescent="0.2"/>
    <row r="42" spans="1:9" ht="28.5" customHeight="1" x14ac:dyDescent="0.2"/>
  </sheetData>
  <sheetProtection algorithmName="SHA-512" hashValue="pmFjFvx7IcN/qrLePdIQDFC9X7R+ZqBiqOu394/4hH8dZR5eq36icpinX5Mii/+AcNARfHiH72HUXE7oPgOoMg==" saltValue="6OfQrlfoF23wTb14Wi4GwQ==" spinCount="100000" sheet="1" objects="1" scenarios="1"/>
  <customSheetViews>
    <customSheetView guid="{C7802BEA-0F29-4241-B46C-4E9C37E72239}" showPageBreaks="1" showRuler="0">
      <selection activeCell="C9" sqref="C9:F9"/>
      <pageMargins left="0.75" right="0.75" top="0.56999999999999995" bottom="0.7" header="0.36" footer="0.51200000000000001"/>
      <pageSetup paperSize="9" orientation="portrait" horizontalDpi="4294967293" r:id="rId1"/>
      <headerFooter alignWithMargins="0"/>
    </customSheetView>
  </customSheetViews>
  <mergeCells count="20">
    <mergeCell ref="H23:I23"/>
    <mergeCell ref="I27:I29"/>
    <mergeCell ref="A3:I3"/>
    <mergeCell ref="D21:I21"/>
    <mergeCell ref="D19:I19"/>
    <mergeCell ref="D12:I12"/>
    <mergeCell ref="D25:E25"/>
    <mergeCell ref="H27:H28"/>
    <mergeCell ref="D27:E27"/>
    <mergeCell ref="D14:G14"/>
    <mergeCell ref="F27:F28"/>
    <mergeCell ref="D23:G23"/>
    <mergeCell ref="D16:I17"/>
    <mergeCell ref="F1:G1"/>
    <mergeCell ref="D6:G6"/>
    <mergeCell ref="B13:H13"/>
    <mergeCell ref="B4:I4"/>
    <mergeCell ref="H1:I1"/>
    <mergeCell ref="D8:G8"/>
    <mergeCell ref="D10:G10"/>
  </mergeCells>
  <phoneticPr fontId="2" type="halfwidthKatakana" alignment="distributed"/>
  <dataValidations xWindow="698" yWindow="280" count="5">
    <dataValidation allowBlank="1" showInputMessage="1" showErrorMessage="1" promptTitle="入力は10箇所" prompt="「正式チーム名」「略式チーム名」「申込責任者」「ボランティア役員」「チーム対抗競技出場参加者」「プログラム購入枚数」「住所」「電話」「E-mail」「２次要項送付方法」10箇所を入力し、金額を最後にお確かめください。" sqref="C41:C65536 F41:G65536 J1:IV1048576 H41:I65536 D41:E65536 A41:B65536" xr:uid="{00000000-0002-0000-0000-000000000000}"/>
    <dataValidation type="list" allowBlank="1" showInputMessage="1" showErrorMessage="1" promptTitle="入力は水色の11箇所" prompt="　" sqref="D25:E25" xr:uid="{00000000-0002-0000-0000-000001000000}">
      <formula1>要項送付</formula1>
    </dataValidation>
    <dataValidation allowBlank="1" showInputMessage="1" showErrorMessage="1" promptTitle="入力は水色の11箇所" prompt="　" sqref="D21:I21 D23:G23 D10:G10 D12:I12 D14:G14 D16:I17 D19:I19 D8:G8 D6:G6" xr:uid="{00000000-0002-0000-0000-000002000000}"/>
    <dataValidation imeMode="halfAlpha" allowBlank="1" showInputMessage="1" showErrorMessage="1" promptTitle="入力は水色の11箇所" prompt=" " sqref="H29" xr:uid="{00000000-0002-0000-0000-000003000000}"/>
    <dataValidation allowBlank="1" showInputMessage="1" showErrorMessage="1" promptTitle="入力は水色の11箇所" prompt=" " sqref="A30:I40 I29 A29:G29 A26:I28 F25:I25 A25:C25 A24:I24 H23:I23 A23:C23 A22:I22 A21:C21 A20:I20 A19:C19 A18:I18 A16:C17 A15:I15 H14:I14 A14:C14 A13:I13 A12:C12 A11:I11 H10:I10 A10:C10 A9:I9 H8:I8 A8:C8 A7:I7 H6:I6 A6:C6 A1:I5" xr:uid="{00000000-0002-0000-0000-000004000000}"/>
  </dataValidations>
  <pageMargins left="0.74803149606299213" right="0.74803149606299213" top="0.55118110236220474" bottom="0.70866141732283472" header="0.35433070866141736" footer="0.51181102362204722"/>
  <pageSetup paperSize="9" orientation="portrait" horizontalDpi="4294967293" r:id="rId2"/>
  <headerFooter alignWithMargins="0"/>
  <cellWatches>
    <cellWatch r="I9"/>
  </cellWatch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 tint="-0.249977111117893"/>
  </sheetPr>
  <dimension ref="A1:AQ64"/>
  <sheetViews>
    <sheetView view="pageBreakPreview" zoomScale="175" zoomScaleNormal="85" zoomScaleSheetLayoutView="175" workbookViewId="0">
      <selection activeCell="AV14" sqref="AV14"/>
    </sheetView>
  </sheetViews>
  <sheetFormatPr defaultColWidth="9" defaultRowHeight="14" x14ac:dyDescent="0.2"/>
  <cols>
    <col min="1" max="1" width="3.7265625" style="7" customWidth="1"/>
    <col min="2" max="2" width="9.08984375" style="7" hidden="1" customWidth="1"/>
    <col min="3" max="3" width="3.08984375" style="7" hidden="1" customWidth="1"/>
    <col min="4" max="4" width="9.1796875" style="7" hidden="1" customWidth="1"/>
    <col min="5" max="6" width="7.7265625" style="7" bestFit="1" customWidth="1" phonetic="1"/>
    <col min="7" max="7" width="11.26953125" style="7" bestFit="1" customWidth="1" phonetic="1"/>
    <col min="8" max="8" width="11.26953125" style="7" customWidth="1" phonetic="1"/>
    <col min="9" max="9" width="13.08984375" style="7" customWidth="1"/>
    <col min="10" max="11" width="3.7265625" style="7" customWidth="1"/>
    <col min="12" max="12" width="16" style="7" bestFit="1" customWidth="1"/>
    <col min="13" max="13" width="3.36328125" style="7" bestFit="1" customWidth="1"/>
    <col min="14" max="14" width="4.08984375" style="7" bestFit="1" customWidth="1"/>
    <col min="15" max="15" width="5.7265625" style="7" bestFit="1" customWidth="1"/>
    <col min="16" max="16" width="16" style="7" customWidth="1"/>
    <col min="17" max="17" width="3.36328125" style="7" customWidth="1"/>
    <col min="18" max="18" width="4.08984375" style="7" bestFit="1" customWidth="1"/>
    <col min="19" max="19" width="5.7265625" style="7" bestFit="1" customWidth="1"/>
    <col min="20" max="20" width="3.26953125" style="7" customWidth="1"/>
    <col min="21" max="21" width="8.54296875" style="7" hidden="1" customWidth="1"/>
    <col min="22" max="22" width="4.7265625" style="7" customWidth="1"/>
    <col min="23" max="25" width="3.26953125" style="85" customWidth="1"/>
    <col min="26" max="26" width="21.26953125" style="85" hidden="1" customWidth="1"/>
    <col min="27" max="27" width="14.7265625" style="85" hidden="1" customWidth="1"/>
    <col min="28" max="28" width="14.36328125" style="85" hidden="1" customWidth="1"/>
    <col min="29" max="29" width="4.54296875" style="189" hidden="1" customWidth="1"/>
    <col min="30" max="30" width="4.54296875" style="85" hidden="1" customWidth="1"/>
    <col min="31" max="31" width="17.7265625" style="85" hidden="1" customWidth="1"/>
    <col min="32" max="32" width="8.7265625" style="85" hidden="1" customWidth="1"/>
    <col min="33" max="33" width="16.7265625" style="85" hidden="1" customWidth="1"/>
    <col min="34" max="34" width="8.7265625" style="85" hidden="1" customWidth="1"/>
    <col min="35" max="35" width="3.26953125" style="85" hidden="1" customWidth="1"/>
    <col min="36" max="36" width="4.1796875" style="189" hidden="1" customWidth="1"/>
    <col min="37" max="37" width="3.26953125" style="192" hidden="1" customWidth="1"/>
    <col min="38" max="39" width="4.54296875" style="192" hidden="1" customWidth="1"/>
    <col min="40" max="40" width="1.81640625" style="110" hidden="1" customWidth="1"/>
    <col min="41" max="41" width="3.26953125" style="110" hidden="1" customWidth="1"/>
    <col min="42" max="43" width="4.54296875" style="110" hidden="1" customWidth="1"/>
    <col min="44" max="99" width="4.7265625" style="7" customWidth="1"/>
    <col min="100" max="16384" width="9" style="7"/>
  </cols>
  <sheetData>
    <row r="1" spans="1:43" s="8" customFormat="1" ht="20.25" customHeight="1" thickBot="1" x14ac:dyDescent="0.3">
      <c r="A1" s="8" t="s">
        <v>52</v>
      </c>
      <c r="E1" s="8" ph="1"/>
      <c r="F1" s="8" ph="1"/>
      <c r="G1" s="8" ph="1"/>
      <c r="H1" s="8" ph="1"/>
      <c r="I1" s="100">
        <f>起算日</f>
        <v>46387</v>
      </c>
      <c r="J1" s="85" t="s">
        <v>67</v>
      </c>
      <c r="P1" s="84" t="s">
        <v>85</v>
      </c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110"/>
      <c r="AL1" s="110"/>
      <c r="AM1" s="110"/>
      <c r="AN1" s="110"/>
      <c r="AO1" s="110"/>
      <c r="AP1" s="110"/>
      <c r="AQ1" s="110"/>
    </row>
    <row r="2" spans="1:43" ht="14.5" thickTop="1" x14ac:dyDescent="0.2">
      <c r="A2" s="246" t="s">
        <v>6</v>
      </c>
      <c r="B2" s="7" t="s">
        <v>51</v>
      </c>
      <c r="C2" s="7" t="s">
        <v>50</v>
      </c>
      <c r="D2" s="19" t="s">
        <v>49</v>
      </c>
      <c r="E2" s="252" t="s">
        <v>112</v>
      </c>
      <c r="F2" s="248" t="s">
        <v>113</v>
      </c>
      <c r="G2" s="254" t="s">
        <v>114</v>
      </c>
      <c r="H2" s="248" t="s">
        <v>115</v>
      </c>
      <c r="I2" s="232" t="s">
        <v>47</v>
      </c>
      <c r="J2" s="234" t="s">
        <v>104</v>
      </c>
      <c r="K2" s="236" t="s">
        <v>105</v>
      </c>
      <c r="L2" s="238" t="s">
        <v>68</v>
      </c>
      <c r="M2" s="243" t="s">
        <v>70</v>
      </c>
      <c r="N2" s="244"/>
      <c r="O2" s="245"/>
      <c r="P2" s="250" t="s">
        <v>48</v>
      </c>
      <c r="Q2" s="229" t="s">
        <v>69</v>
      </c>
      <c r="R2" s="230"/>
      <c r="S2" s="231"/>
      <c r="T2" s="227" t="s">
        <v>103</v>
      </c>
    </row>
    <row r="3" spans="1:43" x14ac:dyDescent="0.2">
      <c r="A3" s="247"/>
      <c r="E3" s="253"/>
      <c r="F3" s="249"/>
      <c r="G3" s="255"/>
      <c r="H3" s="249"/>
      <c r="I3" s="233"/>
      <c r="J3" s="235"/>
      <c r="K3" s="237"/>
      <c r="L3" s="239"/>
      <c r="M3" s="144" t="s">
        <v>123</v>
      </c>
      <c r="N3" s="145" t="s">
        <v>124</v>
      </c>
      <c r="O3" s="147" t="s">
        <v>125</v>
      </c>
      <c r="P3" s="251"/>
      <c r="Q3" s="141" t="s">
        <v>123</v>
      </c>
      <c r="R3" s="142" t="s">
        <v>124</v>
      </c>
      <c r="S3" s="148" t="s">
        <v>125</v>
      </c>
      <c r="T3" s="228"/>
    </row>
    <row r="4" spans="1:43" x14ac:dyDescent="0.2">
      <c r="A4" s="129" t="s">
        <v>120</v>
      </c>
      <c r="B4" s="130"/>
      <c r="C4" s="130"/>
      <c r="D4" s="130"/>
      <c r="E4" s="131" t="s">
        <v>116</v>
      </c>
      <c r="F4" s="132" t="s">
        <v>117</v>
      </c>
      <c r="G4" s="133" t="s">
        <v>118</v>
      </c>
      <c r="H4" s="132" t="s">
        <v>119</v>
      </c>
      <c r="I4" s="134">
        <v>29575</v>
      </c>
      <c r="J4" s="135">
        <f>IF(I4="c","コ",IF(I4="","",DATEDIF(I4,起算日,"y")))</f>
        <v>46</v>
      </c>
      <c r="K4" s="136">
        <f t="shared" ref="K4:K33" si="0">IF(J4="","",VLOOKUP(J4,個人,2))</f>
        <v>45</v>
      </c>
      <c r="L4" s="137" t="s">
        <v>121</v>
      </c>
      <c r="M4" s="289">
        <v>1</v>
      </c>
      <c r="N4" s="287">
        <v>8</v>
      </c>
      <c r="O4" s="146">
        <v>56</v>
      </c>
      <c r="P4" s="138" t="s">
        <v>152</v>
      </c>
      <c r="Q4" s="143">
        <v>0</v>
      </c>
      <c r="R4" s="288">
        <v>28</v>
      </c>
      <c r="S4" s="299">
        <v>7</v>
      </c>
      <c r="T4" s="139">
        <f t="shared" ref="T4:T33" si="1">COUNTA(L4,P4)</f>
        <v>2</v>
      </c>
      <c r="Z4" s="85" t="str">
        <f t="shared" ref="Z4:Z10" si="2">G4&amp;"　"&amp;H4</f>
        <v>スイエイ　タロウ</v>
      </c>
      <c r="AA4" s="85" t="str">
        <f t="shared" ref="AA4:AA10" si="3">E4&amp;"　"&amp;F4</f>
        <v>水泳　太郎</v>
      </c>
      <c r="AC4" s="85"/>
      <c r="AE4" s="191" t="str">
        <f t="shared" ref="AE4:AE33" si="4">L4</f>
        <v>100m個人ﾒﾄﾞﾚｰ</v>
      </c>
      <c r="AF4" s="188" t="str">
        <f>IF(AE4&gt;0,IF(LEN(AM4)=2,AK4&amp;":"&amp;AL4&amp;"."&amp;AM4,AK4&amp;":"&amp;AL4&amp;".0"&amp;AM4),"")</f>
        <v>1:8.56</v>
      </c>
      <c r="AG4" s="191" t="str">
        <f t="shared" ref="AG4:AH10" si="5">P4</f>
        <v xml:space="preserve"> 50m自由形</v>
      </c>
      <c r="AH4" s="188" t="str">
        <f>IF(AG4&gt;0,IF(LEN(AQ4)=2,AO4&amp;":"&amp;AP4&amp;"."&amp;AQ4,AO4&amp;":"&amp;AP4&amp;".0"&amp;AQ4),"")</f>
        <v>0:28.07</v>
      </c>
      <c r="AI4" s="188"/>
      <c r="AK4" s="110">
        <f t="shared" ref="AK4:AK33" si="6">IF(M4=N4,"",IF(AND(M4="",N4&lt;&gt;""),0,M4))</f>
        <v>1</v>
      </c>
      <c r="AL4" s="298">
        <f t="shared" ref="AL4:AL26" si="7">IF(N4="","",N4)</f>
        <v>8</v>
      </c>
      <c r="AM4" s="298">
        <f t="shared" ref="AM4:AM54" si="8">IF(L4="","",IF(O4="",0,O4))</f>
        <v>56</v>
      </c>
      <c r="AO4" s="110">
        <f t="shared" ref="AO4:AO26" si="9">IF(Q4=R4,"",IF(AND(Q4="",R4&lt;&gt;""),0,Q4))</f>
        <v>0</v>
      </c>
      <c r="AP4" s="110">
        <f>IF(R4="","",R4)</f>
        <v>28</v>
      </c>
      <c r="AQ4" s="298">
        <f t="shared" ref="AQ4:AQ54" si="10">IF(P4="","",IF(S4="",0,S4))</f>
        <v>7</v>
      </c>
    </row>
    <row r="5" spans="1:43" s="8" customFormat="1" ht="16.5" x14ac:dyDescent="0.2">
      <c r="A5" s="114" t="str">
        <f>IF(E5&gt;0,1,"")</f>
        <v/>
      </c>
      <c r="B5" s="115" t="str">
        <f>IF(E5&gt;0,所属,"")</f>
        <v/>
      </c>
      <c r="C5" s="115" t="str">
        <f>IF(E5&gt;0,1,"")</f>
        <v/>
      </c>
      <c r="D5" s="115" t="str">
        <f>IF(E5&gt;0,PHONETIC(E5),"")</f>
        <v/>
      </c>
      <c r="E5" s="116"/>
      <c r="F5" s="117"/>
      <c r="G5" s="118"/>
      <c r="H5" s="119"/>
      <c r="I5" s="120"/>
      <c r="J5" s="105" t="str">
        <f>IF(I5="c","コ",IF(I5="","",DATEDIF(I5,起算日,"y")))</f>
        <v/>
      </c>
      <c r="K5" s="102" t="str">
        <f t="shared" si="0"/>
        <v/>
      </c>
      <c r="L5" s="121"/>
      <c r="M5" s="149"/>
      <c r="N5" s="284"/>
      <c r="O5" s="295"/>
      <c r="P5" s="122"/>
      <c r="Q5" s="290"/>
      <c r="R5" s="291"/>
      <c r="S5" s="300"/>
      <c r="T5" s="140">
        <f>COUNTA(L5,P5)</f>
        <v>0</v>
      </c>
      <c r="U5" s="99" t="b">
        <v>0</v>
      </c>
      <c r="W5" s="85" t="str">
        <f>IF(E5&gt;0,W4+1,"")</f>
        <v/>
      </c>
      <c r="X5" s="85" t="str">
        <f t="shared" ref="X5:X33" si="11">IF(E5&gt;0,所属,"")</f>
        <v/>
      </c>
      <c r="Y5" s="85" t="str">
        <f>IF(E5&gt;0,1,"")</f>
        <v/>
      </c>
      <c r="Z5" s="85" t="str">
        <f t="shared" si="2"/>
        <v>　</v>
      </c>
      <c r="AA5" s="85" t="str">
        <f t="shared" si="3"/>
        <v>　</v>
      </c>
      <c r="AB5" s="190" t="str">
        <f t="shared" ref="AB5:AB10" si="12">IF(I5&lt;&gt;"",I5,"")</f>
        <v/>
      </c>
      <c r="AC5" s="85" t="str">
        <f t="shared" ref="AC5:AC10" si="13">IF(I5="c","コ",IF(I5="","",DATEDIF(I5,起算日,"y")))</f>
        <v/>
      </c>
      <c r="AD5" s="85" t="str">
        <f t="shared" ref="AD5:AD10" si="14">IF(J5="","",VLOOKUP(J5,個人,2))</f>
        <v/>
      </c>
      <c r="AE5" s="191">
        <f t="shared" si="4"/>
        <v>0</v>
      </c>
      <c r="AF5" s="188" t="str">
        <f t="shared" ref="AF5:AF54" si="15">IF(AE5&gt;0,IF(LEN(AM5)=2,AK5&amp;":"&amp;AL5&amp;"."&amp;AM5,AK5&amp;":"&amp;AL5&amp;".0"&amp;AM5),"")</f>
        <v/>
      </c>
      <c r="AG5" s="191">
        <f t="shared" si="5"/>
        <v>0</v>
      </c>
      <c r="AH5" s="188" t="str">
        <f t="shared" ref="AH5:AH54" si="16">IF(AG5&gt;0,IF(LEN(AQ5)=2,AO5&amp;":"&amp;AP5&amp;"."&amp;AQ5,AO5&amp;":"&amp;AP5&amp;".0"&amp;AQ5),"")</f>
        <v/>
      </c>
      <c r="AI5" s="112">
        <f>COUNTA(L5,P5)</f>
        <v>0</v>
      </c>
      <c r="AJ5" s="85"/>
      <c r="AK5" s="110" t="str">
        <f t="shared" si="6"/>
        <v/>
      </c>
      <c r="AL5" s="298" t="str">
        <f t="shared" si="7"/>
        <v/>
      </c>
      <c r="AM5" s="298" t="str">
        <f>IF(L5="","",IF(O5="",0,O5))</f>
        <v/>
      </c>
      <c r="AN5" s="110"/>
      <c r="AO5" s="110" t="str">
        <f t="shared" si="9"/>
        <v/>
      </c>
      <c r="AP5" s="110" t="str">
        <f t="shared" ref="AP5:AP26" si="17">IF(R5="","",R5)</f>
        <v/>
      </c>
      <c r="AQ5" s="298" t="str">
        <f t="shared" si="10"/>
        <v/>
      </c>
    </row>
    <row r="6" spans="1:43" s="8" customFormat="1" ht="16.5" x14ac:dyDescent="0.2">
      <c r="A6" s="114" t="str">
        <f>IF(E6&gt;0,A5+1,"")</f>
        <v/>
      </c>
      <c r="B6" s="115" t="str">
        <f t="shared" ref="B6:B54" si="18">IF(E6&gt;0,所属,"")</f>
        <v/>
      </c>
      <c r="C6" s="115" t="str">
        <f t="shared" ref="C6:C54" si="19">IF(E6&gt;0,1,"")</f>
        <v/>
      </c>
      <c r="D6" s="115" t="str">
        <f t="shared" ref="D6:D54" si="20">IF(E6&gt;0,PHONETIC(E6),"")</f>
        <v/>
      </c>
      <c r="E6" s="116"/>
      <c r="F6" s="117"/>
      <c r="G6" s="118"/>
      <c r="H6" s="119"/>
      <c r="I6" s="120"/>
      <c r="J6" s="105" t="str">
        <f>IF(I6="c","コ",IF(I6="","",DATEDIF(I6,起算日,"y")))</f>
        <v/>
      </c>
      <c r="K6" s="102" t="str">
        <f t="shared" si="0"/>
        <v/>
      </c>
      <c r="L6" s="121"/>
      <c r="M6" s="149"/>
      <c r="N6" s="284"/>
      <c r="O6" s="295"/>
      <c r="P6" s="122"/>
      <c r="Q6" s="290"/>
      <c r="R6" s="291"/>
      <c r="S6" s="300"/>
      <c r="T6" s="124">
        <f t="shared" si="1"/>
        <v>0</v>
      </c>
      <c r="U6" s="99" t="b">
        <v>0</v>
      </c>
      <c r="W6" s="85" t="str">
        <f t="shared" ref="W6:W33" si="21">IF(E6&gt;0,W5+1,"")</f>
        <v/>
      </c>
      <c r="X6" s="85" t="str">
        <f t="shared" si="11"/>
        <v/>
      </c>
      <c r="Y6" s="85" t="str">
        <f t="shared" ref="Y6:Y33" si="22">IF(E6&gt;0,1,"")</f>
        <v/>
      </c>
      <c r="Z6" s="85" t="str">
        <f t="shared" si="2"/>
        <v>　</v>
      </c>
      <c r="AA6" s="85" t="str">
        <f t="shared" si="3"/>
        <v>　</v>
      </c>
      <c r="AB6" s="190" t="str">
        <f t="shared" si="12"/>
        <v/>
      </c>
      <c r="AC6" s="85" t="str">
        <f t="shared" si="13"/>
        <v/>
      </c>
      <c r="AD6" s="85" t="str">
        <f t="shared" si="14"/>
        <v/>
      </c>
      <c r="AE6" s="191">
        <f t="shared" si="4"/>
        <v>0</v>
      </c>
      <c r="AF6" s="188" t="str">
        <f t="shared" si="15"/>
        <v/>
      </c>
      <c r="AG6" s="191">
        <f t="shared" si="5"/>
        <v>0</v>
      </c>
      <c r="AH6" s="188" t="str">
        <f t="shared" si="16"/>
        <v/>
      </c>
      <c r="AI6" s="112">
        <f t="shared" ref="AI6:AI33" si="23">COUNTA(L6,P6)</f>
        <v>0</v>
      </c>
      <c r="AJ6" s="85"/>
      <c r="AK6" s="110" t="str">
        <f t="shared" si="6"/>
        <v/>
      </c>
      <c r="AL6" s="298" t="str">
        <f t="shared" si="7"/>
        <v/>
      </c>
      <c r="AM6" s="298" t="str">
        <f t="shared" si="8"/>
        <v/>
      </c>
      <c r="AN6" s="110"/>
      <c r="AO6" s="110" t="str">
        <f t="shared" si="9"/>
        <v/>
      </c>
      <c r="AP6" s="110" t="str">
        <f t="shared" si="17"/>
        <v/>
      </c>
      <c r="AQ6" s="298" t="str">
        <f t="shared" si="10"/>
        <v/>
      </c>
    </row>
    <row r="7" spans="1:43" s="8" customFormat="1" ht="16.5" x14ac:dyDescent="0.2">
      <c r="A7" s="114" t="str">
        <f t="shared" ref="A7:A54" si="24">IF(E7&gt;0,A6+1,"")</f>
        <v/>
      </c>
      <c r="B7" s="115" t="str">
        <f t="shared" si="18"/>
        <v/>
      </c>
      <c r="C7" s="115" t="str">
        <f t="shared" si="19"/>
        <v/>
      </c>
      <c r="D7" s="115" t="str">
        <f t="shared" si="20"/>
        <v/>
      </c>
      <c r="E7" s="116"/>
      <c r="F7" s="117"/>
      <c r="G7" s="118"/>
      <c r="H7" s="119"/>
      <c r="I7" s="120"/>
      <c r="J7" s="105" t="str">
        <f>IF(I7="c","コ",IF(I7="","",DATEDIF(I7,起算日,"y")))</f>
        <v/>
      </c>
      <c r="K7" s="102" t="str">
        <f t="shared" si="0"/>
        <v/>
      </c>
      <c r="L7" s="121"/>
      <c r="M7" s="149"/>
      <c r="N7" s="284"/>
      <c r="O7" s="295"/>
      <c r="P7" s="122"/>
      <c r="Q7" s="290"/>
      <c r="R7" s="291"/>
      <c r="S7" s="300"/>
      <c r="T7" s="124">
        <f t="shared" si="1"/>
        <v>0</v>
      </c>
      <c r="U7" s="99" t="b">
        <v>1</v>
      </c>
      <c r="W7" s="85" t="str">
        <f t="shared" si="21"/>
        <v/>
      </c>
      <c r="X7" s="85" t="str">
        <f t="shared" si="11"/>
        <v/>
      </c>
      <c r="Y7" s="85" t="str">
        <f t="shared" si="22"/>
        <v/>
      </c>
      <c r="Z7" s="85" t="str">
        <f t="shared" si="2"/>
        <v>　</v>
      </c>
      <c r="AA7" s="85" t="str">
        <f t="shared" si="3"/>
        <v>　</v>
      </c>
      <c r="AB7" s="190" t="str">
        <f t="shared" si="12"/>
        <v/>
      </c>
      <c r="AC7" s="85" t="str">
        <f t="shared" si="13"/>
        <v/>
      </c>
      <c r="AD7" s="85" t="str">
        <f t="shared" si="14"/>
        <v/>
      </c>
      <c r="AE7" s="191">
        <f t="shared" si="4"/>
        <v>0</v>
      </c>
      <c r="AF7" s="188" t="str">
        <f t="shared" si="15"/>
        <v/>
      </c>
      <c r="AG7" s="191">
        <f t="shared" si="5"/>
        <v>0</v>
      </c>
      <c r="AH7" s="188" t="str">
        <f t="shared" si="16"/>
        <v/>
      </c>
      <c r="AI7" s="112">
        <f t="shared" si="23"/>
        <v>0</v>
      </c>
      <c r="AJ7" s="85"/>
      <c r="AK7" s="110" t="str">
        <f t="shared" si="6"/>
        <v/>
      </c>
      <c r="AL7" s="298" t="str">
        <f t="shared" si="7"/>
        <v/>
      </c>
      <c r="AM7" s="298" t="str">
        <f t="shared" si="8"/>
        <v/>
      </c>
      <c r="AN7" s="110"/>
      <c r="AO7" s="110" t="str">
        <f t="shared" si="9"/>
        <v/>
      </c>
      <c r="AP7" s="110" t="str">
        <f t="shared" si="17"/>
        <v/>
      </c>
      <c r="AQ7" s="298" t="str">
        <f t="shared" si="10"/>
        <v/>
      </c>
    </row>
    <row r="8" spans="1:43" s="8" customFormat="1" ht="16.5" x14ac:dyDescent="0.2">
      <c r="A8" s="114" t="str">
        <f t="shared" si="24"/>
        <v/>
      </c>
      <c r="B8" s="115" t="str">
        <f t="shared" si="18"/>
        <v/>
      </c>
      <c r="C8" s="115" t="str">
        <f t="shared" si="19"/>
        <v/>
      </c>
      <c r="D8" s="115" t="str">
        <f t="shared" si="20"/>
        <v/>
      </c>
      <c r="E8" s="116"/>
      <c r="F8" s="117"/>
      <c r="G8" s="118"/>
      <c r="H8" s="119"/>
      <c r="I8" s="120"/>
      <c r="J8" s="105" t="str">
        <f>IF(I8="c","コ",IF(I8="","",DATEDIF(I8,起算日,"y")))</f>
        <v/>
      </c>
      <c r="K8" s="102" t="str">
        <f t="shared" si="0"/>
        <v/>
      </c>
      <c r="L8" s="121"/>
      <c r="M8" s="150"/>
      <c r="N8" s="284"/>
      <c r="O8" s="295"/>
      <c r="P8" s="122"/>
      <c r="Q8" s="290"/>
      <c r="R8" s="291"/>
      <c r="S8" s="300"/>
      <c r="T8" s="124">
        <f t="shared" si="1"/>
        <v>0</v>
      </c>
      <c r="U8" s="99" t="b">
        <v>0</v>
      </c>
      <c r="W8" s="85" t="str">
        <f t="shared" si="21"/>
        <v/>
      </c>
      <c r="X8" s="85" t="str">
        <f t="shared" si="11"/>
        <v/>
      </c>
      <c r="Y8" s="85" t="str">
        <f t="shared" si="22"/>
        <v/>
      </c>
      <c r="Z8" s="85" t="str">
        <f t="shared" si="2"/>
        <v>　</v>
      </c>
      <c r="AA8" s="85" t="str">
        <f t="shared" si="3"/>
        <v>　</v>
      </c>
      <c r="AB8" s="190" t="str">
        <f t="shared" si="12"/>
        <v/>
      </c>
      <c r="AC8" s="85" t="str">
        <f t="shared" si="13"/>
        <v/>
      </c>
      <c r="AD8" s="85" t="str">
        <f t="shared" si="14"/>
        <v/>
      </c>
      <c r="AE8" s="191">
        <f t="shared" si="4"/>
        <v>0</v>
      </c>
      <c r="AF8" s="188" t="str">
        <f t="shared" si="15"/>
        <v/>
      </c>
      <c r="AG8" s="191">
        <f t="shared" si="5"/>
        <v>0</v>
      </c>
      <c r="AH8" s="188" t="str">
        <f t="shared" si="16"/>
        <v/>
      </c>
      <c r="AI8" s="112">
        <f t="shared" si="23"/>
        <v>0</v>
      </c>
      <c r="AJ8" s="85"/>
      <c r="AK8" s="110" t="str">
        <f t="shared" si="6"/>
        <v/>
      </c>
      <c r="AL8" s="298" t="str">
        <f t="shared" si="7"/>
        <v/>
      </c>
      <c r="AM8" s="298" t="str">
        <f t="shared" si="8"/>
        <v/>
      </c>
      <c r="AN8" s="110"/>
      <c r="AO8" s="110" t="str">
        <f t="shared" si="9"/>
        <v/>
      </c>
      <c r="AP8" s="110" t="str">
        <f t="shared" si="17"/>
        <v/>
      </c>
      <c r="AQ8" s="298" t="str">
        <f t="shared" si="10"/>
        <v/>
      </c>
    </row>
    <row r="9" spans="1:43" s="8" customFormat="1" ht="16.5" x14ac:dyDescent="0.2">
      <c r="A9" s="114" t="str">
        <f t="shared" si="24"/>
        <v/>
      </c>
      <c r="B9" s="115" t="str">
        <f t="shared" si="18"/>
        <v/>
      </c>
      <c r="C9" s="115" t="str">
        <f t="shared" si="19"/>
        <v/>
      </c>
      <c r="D9" s="115" t="str">
        <f t="shared" si="20"/>
        <v/>
      </c>
      <c r="E9" s="116"/>
      <c r="F9" s="117"/>
      <c r="G9" s="118"/>
      <c r="H9" s="119"/>
      <c r="I9" s="120"/>
      <c r="J9" s="105" t="str">
        <f t="shared" ref="J9:J33" si="25">IF(I9="c","コ",IF(I9="","",DATEDIF(I9,起算日,"y")))</f>
        <v/>
      </c>
      <c r="K9" s="102" t="str">
        <f t="shared" si="0"/>
        <v/>
      </c>
      <c r="L9" s="121"/>
      <c r="M9" s="150"/>
      <c r="N9" s="284"/>
      <c r="O9" s="295"/>
      <c r="P9" s="122"/>
      <c r="Q9" s="292"/>
      <c r="R9" s="293"/>
      <c r="S9" s="301"/>
      <c r="T9" s="124">
        <f t="shared" si="1"/>
        <v>0</v>
      </c>
      <c r="U9" s="99" t="b">
        <v>0</v>
      </c>
      <c r="W9" s="85" t="str">
        <f t="shared" si="21"/>
        <v/>
      </c>
      <c r="X9" s="85" t="str">
        <f t="shared" si="11"/>
        <v/>
      </c>
      <c r="Y9" s="85" t="str">
        <f t="shared" si="22"/>
        <v/>
      </c>
      <c r="Z9" s="85" t="str">
        <f t="shared" si="2"/>
        <v>　</v>
      </c>
      <c r="AA9" s="85" t="str">
        <f t="shared" si="3"/>
        <v>　</v>
      </c>
      <c r="AB9" s="190" t="str">
        <f t="shared" si="12"/>
        <v/>
      </c>
      <c r="AC9" s="85" t="str">
        <f t="shared" si="13"/>
        <v/>
      </c>
      <c r="AD9" s="85" t="str">
        <f t="shared" si="14"/>
        <v/>
      </c>
      <c r="AE9" s="191">
        <f t="shared" si="4"/>
        <v>0</v>
      </c>
      <c r="AF9" s="188" t="str">
        <f t="shared" si="15"/>
        <v/>
      </c>
      <c r="AG9" s="191">
        <f t="shared" si="5"/>
        <v>0</v>
      </c>
      <c r="AH9" s="188" t="str">
        <f t="shared" si="16"/>
        <v/>
      </c>
      <c r="AI9" s="112">
        <f t="shared" si="23"/>
        <v>0</v>
      </c>
      <c r="AJ9" s="85"/>
      <c r="AK9" s="110" t="str">
        <f t="shared" si="6"/>
        <v/>
      </c>
      <c r="AL9" s="298" t="str">
        <f t="shared" si="7"/>
        <v/>
      </c>
      <c r="AM9" s="298" t="str">
        <f t="shared" si="8"/>
        <v/>
      </c>
      <c r="AN9" s="110"/>
      <c r="AO9" s="110" t="str">
        <f t="shared" si="9"/>
        <v/>
      </c>
      <c r="AP9" s="110" t="str">
        <f t="shared" si="17"/>
        <v/>
      </c>
      <c r="AQ9" s="298" t="str">
        <f t="shared" si="10"/>
        <v/>
      </c>
    </row>
    <row r="10" spans="1:43" s="8" customFormat="1" ht="16.5" x14ac:dyDescent="0.2">
      <c r="A10" s="114" t="str">
        <f t="shared" si="24"/>
        <v/>
      </c>
      <c r="B10" s="115" t="str">
        <f t="shared" si="18"/>
        <v/>
      </c>
      <c r="C10" s="115" t="str">
        <f t="shared" si="19"/>
        <v/>
      </c>
      <c r="D10" s="115" t="str">
        <f t="shared" si="20"/>
        <v/>
      </c>
      <c r="E10" s="116"/>
      <c r="F10" s="117"/>
      <c r="G10" s="118"/>
      <c r="H10" s="119"/>
      <c r="I10" s="120"/>
      <c r="J10" s="105" t="str">
        <f t="shared" si="25"/>
        <v/>
      </c>
      <c r="K10" s="102" t="str">
        <f t="shared" si="0"/>
        <v/>
      </c>
      <c r="L10" s="121"/>
      <c r="M10" s="150"/>
      <c r="N10" s="284"/>
      <c r="O10" s="295"/>
      <c r="P10" s="122"/>
      <c r="Q10" s="292"/>
      <c r="R10" s="293"/>
      <c r="S10" s="301"/>
      <c r="T10" s="124">
        <f t="shared" si="1"/>
        <v>0</v>
      </c>
      <c r="U10" s="99" t="b">
        <v>0</v>
      </c>
      <c r="W10" s="85" t="str">
        <f t="shared" si="21"/>
        <v/>
      </c>
      <c r="X10" s="85" t="str">
        <f t="shared" si="11"/>
        <v/>
      </c>
      <c r="Y10" s="85" t="str">
        <f t="shared" si="22"/>
        <v/>
      </c>
      <c r="Z10" s="85" t="str">
        <f t="shared" si="2"/>
        <v>　</v>
      </c>
      <c r="AA10" s="85" t="str">
        <f t="shared" si="3"/>
        <v>　</v>
      </c>
      <c r="AB10" s="190" t="str">
        <f t="shared" si="12"/>
        <v/>
      </c>
      <c r="AC10" s="85" t="str">
        <f t="shared" si="13"/>
        <v/>
      </c>
      <c r="AD10" s="85" t="str">
        <f t="shared" si="14"/>
        <v/>
      </c>
      <c r="AE10" s="191">
        <f t="shared" si="4"/>
        <v>0</v>
      </c>
      <c r="AF10" s="188" t="str">
        <f t="shared" si="15"/>
        <v/>
      </c>
      <c r="AG10" s="191">
        <f t="shared" si="5"/>
        <v>0</v>
      </c>
      <c r="AH10" s="188" t="str">
        <f t="shared" si="16"/>
        <v/>
      </c>
      <c r="AI10" s="112">
        <f t="shared" si="23"/>
        <v>0</v>
      </c>
      <c r="AJ10" s="85"/>
      <c r="AK10" s="110" t="str">
        <f t="shared" si="6"/>
        <v/>
      </c>
      <c r="AL10" s="298" t="str">
        <f t="shared" si="7"/>
        <v/>
      </c>
      <c r="AM10" s="298" t="str">
        <f t="shared" si="8"/>
        <v/>
      </c>
      <c r="AN10" s="110"/>
      <c r="AO10" s="110" t="str">
        <f t="shared" si="9"/>
        <v/>
      </c>
      <c r="AP10" s="110" t="str">
        <f t="shared" si="17"/>
        <v/>
      </c>
      <c r="AQ10" s="298" t="str">
        <f t="shared" si="10"/>
        <v/>
      </c>
    </row>
    <row r="11" spans="1:43" s="8" customFormat="1" ht="16.5" x14ac:dyDescent="0.2">
      <c r="A11" s="114" t="str">
        <f t="shared" si="24"/>
        <v/>
      </c>
      <c r="B11" s="115" t="str">
        <f t="shared" si="18"/>
        <v/>
      </c>
      <c r="C11" s="115" t="str">
        <f t="shared" si="19"/>
        <v/>
      </c>
      <c r="D11" s="115" t="str">
        <f t="shared" si="20"/>
        <v/>
      </c>
      <c r="E11" s="116"/>
      <c r="F11" s="117"/>
      <c r="G11" s="118"/>
      <c r="H11" s="119"/>
      <c r="I11" s="120"/>
      <c r="J11" s="105" t="str">
        <f t="shared" si="25"/>
        <v/>
      </c>
      <c r="K11" s="102" t="str">
        <f t="shared" si="0"/>
        <v/>
      </c>
      <c r="L11" s="121"/>
      <c r="M11" s="150"/>
      <c r="N11" s="284"/>
      <c r="O11" s="295"/>
      <c r="P11" s="122"/>
      <c r="Q11" s="292"/>
      <c r="R11" s="293"/>
      <c r="S11" s="301"/>
      <c r="T11" s="124">
        <f t="shared" si="1"/>
        <v>0</v>
      </c>
      <c r="U11" s="99" t="b">
        <v>0</v>
      </c>
      <c r="W11" s="85" t="str">
        <f t="shared" si="21"/>
        <v/>
      </c>
      <c r="X11" s="85" t="str">
        <f t="shared" si="11"/>
        <v/>
      </c>
      <c r="Y11" s="85" t="str">
        <f t="shared" si="22"/>
        <v/>
      </c>
      <c r="Z11" s="85" t="str">
        <f t="shared" ref="Z11:Z33" si="26">G11&amp;"　"&amp;H11</f>
        <v>　</v>
      </c>
      <c r="AA11" s="85" t="str">
        <f t="shared" ref="AA11:AA33" si="27">E11&amp;"　"&amp;F11</f>
        <v>　</v>
      </c>
      <c r="AB11" s="190" t="str">
        <f>IF(I11&lt;&gt;"",I11,"")</f>
        <v/>
      </c>
      <c r="AC11" s="85" t="str">
        <f>IF(I11="c","コ",IF(I11="","",DATEDIF(I11,起算日,"y")))</f>
        <v/>
      </c>
      <c r="AD11" s="85" t="str">
        <f>IF(J11="","",VLOOKUP(J11,個人,2))</f>
        <v/>
      </c>
      <c r="AE11" s="191">
        <f t="shared" si="4"/>
        <v>0</v>
      </c>
      <c r="AF11" s="188" t="str">
        <f t="shared" si="15"/>
        <v/>
      </c>
      <c r="AG11" s="191">
        <f t="shared" ref="AG11:AG33" si="28">P11</f>
        <v>0</v>
      </c>
      <c r="AH11" s="188" t="str">
        <f t="shared" si="16"/>
        <v/>
      </c>
      <c r="AI11" s="112">
        <f t="shared" si="23"/>
        <v>0</v>
      </c>
      <c r="AJ11" s="85"/>
      <c r="AK11" s="110" t="str">
        <f t="shared" si="6"/>
        <v/>
      </c>
      <c r="AL11" s="298" t="str">
        <f t="shared" si="7"/>
        <v/>
      </c>
      <c r="AM11" s="298" t="str">
        <f t="shared" si="8"/>
        <v/>
      </c>
      <c r="AN11" s="110"/>
      <c r="AO11" s="110" t="str">
        <f t="shared" si="9"/>
        <v/>
      </c>
      <c r="AP11" s="110" t="str">
        <f t="shared" si="17"/>
        <v/>
      </c>
      <c r="AQ11" s="298" t="str">
        <f t="shared" si="10"/>
        <v/>
      </c>
    </row>
    <row r="12" spans="1:43" s="8" customFormat="1" ht="16.5" x14ac:dyDescent="0.2">
      <c r="A12" s="114" t="str">
        <f t="shared" si="24"/>
        <v/>
      </c>
      <c r="B12" s="115" t="str">
        <f t="shared" si="18"/>
        <v/>
      </c>
      <c r="C12" s="115" t="str">
        <f t="shared" si="19"/>
        <v/>
      </c>
      <c r="D12" s="115" t="str">
        <f t="shared" si="20"/>
        <v/>
      </c>
      <c r="E12" s="123"/>
      <c r="F12" s="117"/>
      <c r="G12" s="118"/>
      <c r="H12" s="119"/>
      <c r="I12" s="120"/>
      <c r="J12" s="105" t="str">
        <f t="shared" si="25"/>
        <v/>
      </c>
      <c r="K12" s="102" t="str">
        <f t="shared" si="0"/>
        <v/>
      </c>
      <c r="L12" s="121"/>
      <c r="M12" s="150"/>
      <c r="N12" s="284"/>
      <c r="O12" s="295"/>
      <c r="P12" s="122"/>
      <c r="Q12" s="292"/>
      <c r="R12" s="293"/>
      <c r="S12" s="301"/>
      <c r="T12" s="124">
        <f t="shared" si="1"/>
        <v>0</v>
      </c>
      <c r="U12" s="99" t="b">
        <v>0</v>
      </c>
      <c r="W12" s="85" t="str">
        <f t="shared" si="21"/>
        <v/>
      </c>
      <c r="X12" s="85" t="str">
        <f t="shared" si="11"/>
        <v/>
      </c>
      <c r="Y12" s="85" t="str">
        <f t="shared" si="22"/>
        <v/>
      </c>
      <c r="Z12" s="85" t="str">
        <f t="shared" si="26"/>
        <v>　</v>
      </c>
      <c r="AA12" s="85" t="str">
        <f t="shared" si="27"/>
        <v>　</v>
      </c>
      <c r="AB12" s="190" t="str">
        <f t="shared" ref="AB12:AB33" si="29">IF(I12&lt;&gt;"",I12,"")</f>
        <v/>
      </c>
      <c r="AC12" s="85" t="str">
        <f t="shared" ref="AC12:AC33" si="30">IF(I12="c","コ",IF(I12="","",DATEDIF(I12,起算日,"y")))</f>
        <v/>
      </c>
      <c r="AD12" s="85" t="str">
        <f t="shared" ref="AD12:AD33" si="31">IF(J12="","",VLOOKUP(J12,個人,2))</f>
        <v/>
      </c>
      <c r="AE12" s="191">
        <f t="shared" si="4"/>
        <v>0</v>
      </c>
      <c r="AF12" s="188" t="str">
        <f t="shared" si="15"/>
        <v/>
      </c>
      <c r="AG12" s="191">
        <f t="shared" si="28"/>
        <v>0</v>
      </c>
      <c r="AH12" s="188" t="str">
        <f t="shared" si="16"/>
        <v/>
      </c>
      <c r="AI12" s="112">
        <f t="shared" si="23"/>
        <v>0</v>
      </c>
      <c r="AJ12" s="85"/>
      <c r="AK12" s="110" t="str">
        <f t="shared" si="6"/>
        <v/>
      </c>
      <c r="AL12" s="298" t="str">
        <f t="shared" si="7"/>
        <v/>
      </c>
      <c r="AM12" s="298" t="str">
        <f t="shared" si="8"/>
        <v/>
      </c>
      <c r="AN12" s="110"/>
      <c r="AO12" s="110" t="str">
        <f t="shared" si="9"/>
        <v/>
      </c>
      <c r="AP12" s="110" t="str">
        <f t="shared" si="17"/>
        <v/>
      </c>
      <c r="AQ12" s="298" t="str">
        <f t="shared" si="10"/>
        <v/>
      </c>
    </row>
    <row r="13" spans="1:43" s="8" customFormat="1" ht="16.5" x14ac:dyDescent="0.2">
      <c r="A13" s="114" t="str">
        <f t="shared" si="24"/>
        <v/>
      </c>
      <c r="B13" s="115" t="str">
        <f t="shared" si="18"/>
        <v/>
      </c>
      <c r="C13" s="115" t="str">
        <f t="shared" si="19"/>
        <v/>
      </c>
      <c r="D13" s="115" t="str">
        <f t="shared" si="20"/>
        <v/>
      </c>
      <c r="E13" s="123"/>
      <c r="F13" s="117"/>
      <c r="G13" s="118"/>
      <c r="H13" s="119"/>
      <c r="I13" s="120"/>
      <c r="J13" s="105" t="str">
        <f>IF(I13="c","コ",IF(I13="","",DATEDIF(I13,起算日,"y")))</f>
        <v/>
      </c>
      <c r="K13" s="102" t="str">
        <f t="shared" si="0"/>
        <v/>
      </c>
      <c r="L13" s="121"/>
      <c r="M13" s="150"/>
      <c r="N13" s="284"/>
      <c r="O13" s="295"/>
      <c r="P13" s="122"/>
      <c r="Q13" s="292"/>
      <c r="R13" s="293"/>
      <c r="S13" s="301"/>
      <c r="T13" s="124">
        <f t="shared" si="1"/>
        <v>0</v>
      </c>
      <c r="U13" s="99" t="b">
        <v>0</v>
      </c>
      <c r="W13" s="85" t="str">
        <f t="shared" si="21"/>
        <v/>
      </c>
      <c r="X13" s="85" t="str">
        <f t="shared" si="11"/>
        <v/>
      </c>
      <c r="Y13" s="85" t="str">
        <f t="shared" si="22"/>
        <v/>
      </c>
      <c r="Z13" s="85" t="str">
        <f t="shared" si="26"/>
        <v>　</v>
      </c>
      <c r="AA13" s="85" t="str">
        <f t="shared" si="27"/>
        <v>　</v>
      </c>
      <c r="AB13" s="190" t="str">
        <f t="shared" si="29"/>
        <v/>
      </c>
      <c r="AC13" s="85" t="str">
        <f t="shared" si="30"/>
        <v/>
      </c>
      <c r="AD13" s="85" t="str">
        <f t="shared" si="31"/>
        <v/>
      </c>
      <c r="AE13" s="191">
        <f t="shared" si="4"/>
        <v>0</v>
      </c>
      <c r="AF13" s="188" t="str">
        <f t="shared" si="15"/>
        <v/>
      </c>
      <c r="AG13" s="191">
        <f t="shared" si="28"/>
        <v>0</v>
      </c>
      <c r="AH13" s="188" t="str">
        <f t="shared" si="16"/>
        <v/>
      </c>
      <c r="AI13" s="112">
        <f t="shared" si="23"/>
        <v>0</v>
      </c>
      <c r="AJ13" s="85"/>
      <c r="AK13" s="110" t="str">
        <f t="shared" si="6"/>
        <v/>
      </c>
      <c r="AL13" s="298" t="str">
        <f t="shared" si="7"/>
        <v/>
      </c>
      <c r="AM13" s="298" t="str">
        <f t="shared" si="8"/>
        <v/>
      </c>
      <c r="AN13" s="110"/>
      <c r="AO13" s="110" t="str">
        <f t="shared" si="9"/>
        <v/>
      </c>
      <c r="AP13" s="110" t="str">
        <f t="shared" si="17"/>
        <v/>
      </c>
      <c r="AQ13" s="298" t="str">
        <f t="shared" si="10"/>
        <v/>
      </c>
    </row>
    <row r="14" spans="1:43" s="8" customFormat="1" ht="16.5" x14ac:dyDescent="0.2">
      <c r="A14" s="114" t="str">
        <f t="shared" si="24"/>
        <v/>
      </c>
      <c r="B14" s="115" t="str">
        <f t="shared" si="18"/>
        <v/>
      </c>
      <c r="C14" s="115" t="str">
        <f t="shared" si="19"/>
        <v/>
      </c>
      <c r="D14" s="115" t="str">
        <f t="shared" si="20"/>
        <v/>
      </c>
      <c r="E14" s="123"/>
      <c r="F14" s="117"/>
      <c r="G14" s="118"/>
      <c r="H14" s="119"/>
      <c r="I14" s="120"/>
      <c r="J14" s="105" t="str">
        <f>IF(I14="c","コ",IF(I14="","",DATEDIF(I14,起算日,"y")))</f>
        <v/>
      </c>
      <c r="K14" s="102" t="str">
        <f t="shared" si="0"/>
        <v/>
      </c>
      <c r="L14" s="121"/>
      <c r="M14" s="150"/>
      <c r="N14" s="284"/>
      <c r="O14" s="295"/>
      <c r="P14" s="122"/>
      <c r="Q14" s="292"/>
      <c r="R14" s="293"/>
      <c r="S14" s="301"/>
      <c r="T14" s="124">
        <f t="shared" si="1"/>
        <v>0</v>
      </c>
      <c r="U14" s="99" t="b">
        <v>0</v>
      </c>
      <c r="W14" s="85" t="str">
        <f t="shared" si="21"/>
        <v/>
      </c>
      <c r="X14" s="85" t="str">
        <f t="shared" si="11"/>
        <v/>
      </c>
      <c r="Y14" s="85" t="str">
        <f t="shared" si="22"/>
        <v/>
      </c>
      <c r="Z14" s="85" t="str">
        <f t="shared" si="26"/>
        <v>　</v>
      </c>
      <c r="AA14" s="85" t="str">
        <f t="shared" si="27"/>
        <v>　</v>
      </c>
      <c r="AB14" s="190" t="str">
        <f t="shared" si="29"/>
        <v/>
      </c>
      <c r="AC14" s="85" t="str">
        <f t="shared" si="30"/>
        <v/>
      </c>
      <c r="AD14" s="85" t="str">
        <f t="shared" si="31"/>
        <v/>
      </c>
      <c r="AE14" s="191">
        <f t="shared" si="4"/>
        <v>0</v>
      </c>
      <c r="AF14" s="188" t="str">
        <f t="shared" si="15"/>
        <v/>
      </c>
      <c r="AG14" s="191">
        <f t="shared" si="28"/>
        <v>0</v>
      </c>
      <c r="AH14" s="188" t="str">
        <f t="shared" si="16"/>
        <v/>
      </c>
      <c r="AI14" s="112">
        <f t="shared" si="23"/>
        <v>0</v>
      </c>
      <c r="AJ14" s="85"/>
      <c r="AK14" s="110" t="str">
        <f t="shared" si="6"/>
        <v/>
      </c>
      <c r="AL14" s="298" t="str">
        <f t="shared" si="7"/>
        <v/>
      </c>
      <c r="AM14" s="298" t="str">
        <f t="shared" si="8"/>
        <v/>
      </c>
      <c r="AN14" s="110"/>
      <c r="AO14" s="110" t="str">
        <f t="shared" si="9"/>
        <v/>
      </c>
      <c r="AP14" s="110" t="str">
        <f t="shared" si="17"/>
        <v/>
      </c>
      <c r="AQ14" s="298" t="str">
        <f t="shared" si="10"/>
        <v/>
      </c>
    </row>
    <row r="15" spans="1:43" s="8" customFormat="1" ht="16.5" x14ac:dyDescent="0.2">
      <c r="A15" s="114" t="str">
        <f t="shared" si="24"/>
        <v/>
      </c>
      <c r="B15" s="115" t="str">
        <f t="shared" si="18"/>
        <v/>
      </c>
      <c r="C15" s="115" t="str">
        <f t="shared" si="19"/>
        <v/>
      </c>
      <c r="D15" s="115" t="str">
        <f t="shared" si="20"/>
        <v/>
      </c>
      <c r="E15" s="123"/>
      <c r="F15" s="117"/>
      <c r="G15" s="118"/>
      <c r="H15" s="119"/>
      <c r="I15" s="120"/>
      <c r="J15" s="105" t="str">
        <f>IF(I15="c","コ",IF(I15="","",DATEDIF(I15,起算日,"y")))</f>
        <v/>
      </c>
      <c r="K15" s="102" t="str">
        <f t="shared" si="0"/>
        <v/>
      </c>
      <c r="L15" s="121"/>
      <c r="M15" s="150"/>
      <c r="N15" s="284"/>
      <c r="O15" s="295"/>
      <c r="P15" s="122"/>
      <c r="Q15" s="292"/>
      <c r="R15" s="293"/>
      <c r="S15" s="301"/>
      <c r="T15" s="124">
        <f t="shared" si="1"/>
        <v>0</v>
      </c>
      <c r="U15" s="99" t="b">
        <v>0</v>
      </c>
      <c r="W15" s="85" t="str">
        <f t="shared" si="21"/>
        <v/>
      </c>
      <c r="X15" s="85" t="str">
        <f t="shared" si="11"/>
        <v/>
      </c>
      <c r="Y15" s="85" t="str">
        <f t="shared" si="22"/>
        <v/>
      </c>
      <c r="Z15" s="85" t="str">
        <f t="shared" si="26"/>
        <v>　</v>
      </c>
      <c r="AA15" s="85" t="str">
        <f t="shared" si="27"/>
        <v>　</v>
      </c>
      <c r="AB15" s="190" t="str">
        <f t="shared" si="29"/>
        <v/>
      </c>
      <c r="AC15" s="85" t="str">
        <f t="shared" si="30"/>
        <v/>
      </c>
      <c r="AD15" s="85" t="str">
        <f t="shared" si="31"/>
        <v/>
      </c>
      <c r="AE15" s="191">
        <f t="shared" si="4"/>
        <v>0</v>
      </c>
      <c r="AF15" s="188" t="str">
        <f t="shared" si="15"/>
        <v/>
      </c>
      <c r="AG15" s="191">
        <f t="shared" si="28"/>
        <v>0</v>
      </c>
      <c r="AH15" s="188" t="str">
        <f t="shared" si="16"/>
        <v/>
      </c>
      <c r="AI15" s="112">
        <f t="shared" si="23"/>
        <v>0</v>
      </c>
      <c r="AJ15" s="85"/>
      <c r="AK15" s="110" t="str">
        <f t="shared" si="6"/>
        <v/>
      </c>
      <c r="AL15" s="298" t="str">
        <f t="shared" si="7"/>
        <v/>
      </c>
      <c r="AM15" s="298" t="str">
        <f t="shared" si="8"/>
        <v/>
      </c>
      <c r="AN15" s="110"/>
      <c r="AO15" s="110" t="str">
        <f t="shared" si="9"/>
        <v/>
      </c>
      <c r="AP15" s="110" t="str">
        <f t="shared" si="17"/>
        <v/>
      </c>
      <c r="AQ15" s="298" t="str">
        <f t="shared" si="10"/>
        <v/>
      </c>
    </row>
    <row r="16" spans="1:43" s="8" customFormat="1" ht="16.5" x14ac:dyDescent="0.2">
      <c r="A16" s="114" t="str">
        <f t="shared" si="24"/>
        <v/>
      </c>
      <c r="B16" s="115" t="str">
        <f t="shared" si="18"/>
        <v/>
      </c>
      <c r="C16" s="115" t="str">
        <f t="shared" si="19"/>
        <v/>
      </c>
      <c r="D16" s="115" t="str">
        <f t="shared" si="20"/>
        <v/>
      </c>
      <c r="E16" s="123"/>
      <c r="F16" s="117"/>
      <c r="G16" s="118"/>
      <c r="H16" s="119"/>
      <c r="I16" s="120"/>
      <c r="J16" s="105" t="str">
        <f t="shared" si="25"/>
        <v/>
      </c>
      <c r="K16" s="102" t="str">
        <f t="shared" si="0"/>
        <v/>
      </c>
      <c r="L16" s="121"/>
      <c r="M16" s="150"/>
      <c r="N16" s="284"/>
      <c r="O16" s="295"/>
      <c r="P16" s="122"/>
      <c r="Q16" s="292"/>
      <c r="R16" s="293"/>
      <c r="S16" s="301"/>
      <c r="T16" s="124">
        <f t="shared" si="1"/>
        <v>0</v>
      </c>
      <c r="U16" s="99" t="b">
        <v>0</v>
      </c>
      <c r="W16" s="85" t="str">
        <f t="shared" si="21"/>
        <v/>
      </c>
      <c r="X16" s="85" t="str">
        <f t="shared" si="11"/>
        <v/>
      </c>
      <c r="Y16" s="85" t="str">
        <f t="shared" si="22"/>
        <v/>
      </c>
      <c r="Z16" s="85" t="str">
        <f t="shared" si="26"/>
        <v>　</v>
      </c>
      <c r="AA16" s="85" t="str">
        <f t="shared" si="27"/>
        <v>　</v>
      </c>
      <c r="AB16" s="190" t="str">
        <f t="shared" si="29"/>
        <v/>
      </c>
      <c r="AC16" s="85" t="str">
        <f t="shared" si="30"/>
        <v/>
      </c>
      <c r="AD16" s="85" t="str">
        <f t="shared" si="31"/>
        <v/>
      </c>
      <c r="AE16" s="191">
        <f t="shared" si="4"/>
        <v>0</v>
      </c>
      <c r="AF16" s="188" t="str">
        <f t="shared" si="15"/>
        <v/>
      </c>
      <c r="AG16" s="191">
        <f t="shared" si="28"/>
        <v>0</v>
      </c>
      <c r="AH16" s="188" t="str">
        <f t="shared" si="16"/>
        <v/>
      </c>
      <c r="AI16" s="112">
        <f t="shared" si="23"/>
        <v>0</v>
      </c>
      <c r="AJ16" s="85"/>
      <c r="AK16" s="110" t="str">
        <f t="shared" si="6"/>
        <v/>
      </c>
      <c r="AL16" s="298" t="str">
        <f t="shared" si="7"/>
        <v/>
      </c>
      <c r="AM16" s="298" t="str">
        <f t="shared" si="8"/>
        <v/>
      </c>
      <c r="AN16" s="110"/>
      <c r="AO16" s="110" t="str">
        <f t="shared" si="9"/>
        <v/>
      </c>
      <c r="AP16" s="110" t="str">
        <f t="shared" si="17"/>
        <v/>
      </c>
      <c r="AQ16" s="298" t="str">
        <f t="shared" si="10"/>
        <v/>
      </c>
    </row>
    <row r="17" spans="1:43" s="8" customFormat="1" ht="16.5" x14ac:dyDescent="0.2">
      <c r="A17" s="114" t="str">
        <f t="shared" si="24"/>
        <v/>
      </c>
      <c r="B17" s="115" t="str">
        <f t="shared" si="18"/>
        <v/>
      </c>
      <c r="C17" s="115" t="str">
        <f t="shared" si="19"/>
        <v/>
      </c>
      <c r="D17" s="115" t="str">
        <f t="shared" si="20"/>
        <v/>
      </c>
      <c r="E17" s="123"/>
      <c r="F17" s="117"/>
      <c r="G17" s="118"/>
      <c r="H17" s="119"/>
      <c r="I17" s="120"/>
      <c r="J17" s="105" t="str">
        <f t="shared" si="25"/>
        <v/>
      </c>
      <c r="K17" s="102" t="str">
        <f t="shared" si="0"/>
        <v/>
      </c>
      <c r="L17" s="121"/>
      <c r="M17" s="150"/>
      <c r="N17" s="284"/>
      <c r="O17" s="295"/>
      <c r="P17" s="122"/>
      <c r="Q17" s="292"/>
      <c r="R17" s="293"/>
      <c r="S17" s="301"/>
      <c r="T17" s="124">
        <f t="shared" si="1"/>
        <v>0</v>
      </c>
      <c r="U17" s="99" t="b">
        <v>0</v>
      </c>
      <c r="W17" s="85" t="str">
        <f t="shared" si="21"/>
        <v/>
      </c>
      <c r="X17" s="85" t="str">
        <f t="shared" si="11"/>
        <v/>
      </c>
      <c r="Y17" s="85" t="str">
        <f t="shared" si="22"/>
        <v/>
      </c>
      <c r="Z17" s="85" t="str">
        <f t="shared" si="26"/>
        <v>　</v>
      </c>
      <c r="AA17" s="85" t="str">
        <f t="shared" si="27"/>
        <v>　</v>
      </c>
      <c r="AB17" s="190" t="str">
        <f t="shared" si="29"/>
        <v/>
      </c>
      <c r="AC17" s="85" t="str">
        <f t="shared" si="30"/>
        <v/>
      </c>
      <c r="AD17" s="85" t="str">
        <f t="shared" si="31"/>
        <v/>
      </c>
      <c r="AE17" s="191">
        <f t="shared" si="4"/>
        <v>0</v>
      </c>
      <c r="AF17" s="188" t="str">
        <f t="shared" si="15"/>
        <v/>
      </c>
      <c r="AG17" s="191">
        <f t="shared" si="28"/>
        <v>0</v>
      </c>
      <c r="AH17" s="188" t="str">
        <f t="shared" si="16"/>
        <v/>
      </c>
      <c r="AI17" s="112">
        <f t="shared" si="23"/>
        <v>0</v>
      </c>
      <c r="AJ17" s="85"/>
      <c r="AK17" s="110" t="str">
        <f t="shared" si="6"/>
        <v/>
      </c>
      <c r="AL17" s="298" t="str">
        <f t="shared" si="7"/>
        <v/>
      </c>
      <c r="AM17" s="298" t="str">
        <f t="shared" si="8"/>
        <v/>
      </c>
      <c r="AN17" s="110"/>
      <c r="AO17" s="110" t="str">
        <f t="shared" si="9"/>
        <v/>
      </c>
      <c r="AP17" s="110" t="str">
        <f t="shared" si="17"/>
        <v/>
      </c>
      <c r="AQ17" s="298" t="str">
        <f t="shared" si="10"/>
        <v/>
      </c>
    </row>
    <row r="18" spans="1:43" s="8" customFormat="1" ht="16.5" x14ac:dyDescent="0.2">
      <c r="A18" s="114" t="str">
        <f t="shared" si="24"/>
        <v/>
      </c>
      <c r="B18" s="115" t="str">
        <f t="shared" si="18"/>
        <v/>
      </c>
      <c r="C18" s="115" t="str">
        <f t="shared" si="19"/>
        <v/>
      </c>
      <c r="D18" s="115" t="str">
        <f t="shared" si="20"/>
        <v/>
      </c>
      <c r="E18" s="123"/>
      <c r="F18" s="117"/>
      <c r="G18" s="118"/>
      <c r="H18" s="119"/>
      <c r="I18" s="120"/>
      <c r="J18" s="105" t="str">
        <f t="shared" si="25"/>
        <v/>
      </c>
      <c r="K18" s="102" t="str">
        <f t="shared" si="0"/>
        <v/>
      </c>
      <c r="L18" s="121"/>
      <c r="M18" s="150"/>
      <c r="N18" s="284"/>
      <c r="O18" s="295"/>
      <c r="P18" s="122"/>
      <c r="Q18" s="292"/>
      <c r="R18" s="293"/>
      <c r="S18" s="301"/>
      <c r="T18" s="124">
        <f t="shared" si="1"/>
        <v>0</v>
      </c>
      <c r="U18" s="99" t="b">
        <v>0</v>
      </c>
      <c r="W18" s="85" t="str">
        <f t="shared" si="21"/>
        <v/>
      </c>
      <c r="X18" s="85" t="str">
        <f t="shared" si="11"/>
        <v/>
      </c>
      <c r="Y18" s="85" t="str">
        <f t="shared" si="22"/>
        <v/>
      </c>
      <c r="Z18" s="85" t="str">
        <f t="shared" si="26"/>
        <v>　</v>
      </c>
      <c r="AA18" s="85" t="str">
        <f t="shared" si="27"/>
        <v>　</v>
      </c>
      <c r="AB18" s="190" t="str">
        <f t="shared" si="29"/>
        <v/>
      </c>
      <c r="AC18" s="85" t="str">
        <f t="shared" si="30"/>
        <v/>
      </c>
      <c r="AD18" s="85" t="str">
        <f t="shared" si="31"/>
        <v/>
      </c>
      <c r="AE18" s="191">
        <f t="shared" si="4"/>
        <v>0</v>
      </c>
      <c r="AF18" s="188" t="str">
        <f t="shared" si="15"/>
        <v/>
      </c>
      <c r="AG18" s="191">
        <f t="shared" si="28"/>
        <v>0</v>
      </c>
      <c r="AH18" s="188" t="str">
        <f t="shared" si="16"/>
        <v/>
      </c>
      <c r="AI18" s="112">
        <f t="shared" si="23"/>
        <v>0</v>
      </c>
      <c r="AJ18" s="85"/>
      <c r="AK18" s="110" t="str">
        <f t="shared" si="6"/>
        <v/>
      </c>
      <c r="AL18" s="298" t="str">
        <f t="shared" si="7"/>
        <v/>
      </c>
      <c r="AM18" s="298" t="str">
        <f t="shared" si="8"/>
        <v/>
      </c>
      <c r="AN18" s="110"/>
      <c r="AO18" s="110" t="str">
        <f t="shared" si="9"/>
        <v/>
      </c>
      <c r="AP18" s="110" t="str">
        <f t="shared" si="17"/>
        <v/>
      </c>
      <c r="AQ18" s="298" t="str">
        <f t="shared" si="10"/>
        <v/>
      </c>
    </row>
    <row r="19" spans="1:43" s="8" customFormat="1" ht="16.5" x14ac:dyDescent="0.2">
      <c r="A19" s="114" t="str">
        <f t="shared" si="24"/>
        <v/>
      </c>
      <c r="B19" s="115" t="str">
        <f t="shared" si="18"/>
        <v/>
      </c>
      <c r="C19" s="115" t="str">
        <f t="shared" si="19"/>
        <v/>
      </c>
      <c r="D19" s="115" t="str">
        <f t="shared" si="20"/>
        <v/>
      </c>
      <c r="E19" s="123"/>
      <c r="F19" s="117"/>
      <c r="G19" s="118"/>
      <c r="H19" s="119"/>
      <c r="I19" s="120"/>
      <c r="J19" s="105" t="str">
        <f t="shared" si="25"/>
        <v/>
      </c>
      <c r="K19" s="102" t="str">
        <f t="shared" si="0"/>
        <v/>
      </c>
      <c r="L19" s="121"/>
      <c r="M19" s="150"/>
      <c r="N19" s="284"/>
      <c r="O19" s="295"/>
      <c r="P19" s="122"/>
      <c r="Q19" s="292"/>
      <c r="R19" s="293"/>
      <c r="S19" s="301"/>
      <c r="T19" s="124">
        <f t="shared" si="1"/>
        <v>0</v>
      </c>
      <c r="U19" s="99" t="b">
        <v>0</v>
      </c>
      <c r="W19" s="85" t="str">
        <f t="shared" si="21"/>
        <v/>
      </c>
      <c r="X19" s="85" t="str">
        <f t="shared" si="11"/>
        <v/>
      </c>
      <c r="Y19" s="85" t="str">
        <f t="shared" si="22"/>
        <v/>
      </c>
      <c r="Z19" s="85" t="str">
        <f t="shared" si="26"/>
        <v>　</v>
      </c>
      <c r="AA19" s="85" t="str">
        <f t="shared" si="27"/>
        <v>　</v>
      </c>
      <c r="AB19" s="190" t="str">
        <f t="shared" si="29"/>
        <v/>
      </c>
      <c r="AC19" s="85" t="str">
        <f t="shared" si="30"/>
        <v/>
      </c>
      <c r="AD19" s="85" t="str">
        <f t="shared" si="31"/>
        <v/>
      </c>
      <c r="AE19" s="191">
        <f t="shared" si="4"/>
        <v>0</v>
      </c>
      <c r="AF19" s="188" t="str">
        <f t="shared" si="15"/>
        <v/>
      </c>
      <c r="AG19" s="191">
        <f t="shared" si="28"/>
        <v>0</v>
      </c>
      <c r="AH19" s="188" t="str">
        <f t="shared" si="16"/>
        <v/>
      </c>
      <c r="AI19" s="112">
        <f t="shared" si="23"/>
        <v>0</v>
      </c>
      <c r="AJ19" s="85"/>
      <c r="AK19" s="110" t="str">
        <f t="shared" si="6"/>
        <v/>
      </c>
      <c r="AL19" s="298" t="str">
        <f t="shared" si="7"/>
        <v/>
      </c>
      <c r="AM19" s="298" t="str">
        <f t="shared" si="8"/>
        <v/>
      </c>
      <c r="AN19" s="110"/>
      <c r="AO19" s="110" t="str">
        <f t="shared" si="9"/>
        <v/>
      </c>
      <c r="AP19" s="110" t="str">
        <f t="shared" si="17"/>
        <v/>
      </c>
      <c r="AQ19" s="298" t="str">
        <f t="shared" si="10"/>
        <v/>
      </c>
    </row>
    <row r="20" spans="1:43" s="8" customFormat="1" ht="16.5" x14ac:dyDescent="0.2">
      <c r="A20" s="114" t="str">
        <f t="shared" si="24"/>
        <v/>
      </c>
      <c r="B20" s="115" t="str">
        <f t="shared" si="18"/>
        <v/>
      </c>
      <c r="C20" s="115" t="str">
        <f t="shared" si="19"/>
        <v/>
      </c>
      <c r="D20" s="115" t="str">
        <f t="shared" si="20"/>
        <v/>
      </c>
      <c r="E20" s="123"/>
      <c r="F20" s="117"/>
      <c r="G20" s="118"/>
      <c r="H20" s="119"/>
      <c r="I20" s="120"/>
      <c r="J20" s="105" t="str">
        <f t="shared" si="25"/>
        <v/>
      </c>
      <c r="K20" s="102" t="str">
        <f t="shared" si="0"/>
        <v/>
      </c>
      <c r="L20" s="121"/>
      <c r="M20" s="150"/>
      <c r="N20" s="284"/>
      <c r="O20" s="295"/>
      <c r="P20" s="122"/>
      <c r="Q20" s="292"/>
      <c r="R20" s="293"/>
      <c r="S20" s="301"/>
      <c r="T20" s="124">
        <f t="shared" si="1"/>
        <v>0</v>
      </c>
      <c r="U20" s="99" t="b">
        <v>0</v>
      </c>
      <c r="W20" s="85" t="str">
        <f t="shared" si="21"/>
        <v/>
      </c>
      <c r="X20" s="85" t="str">
        <f t="shared" si="11"/>
        <v/>
      </c>
      <c r="Y20" s="85" t="str">
        <f t="shared" si="22"/>
        <v/>
      </c>
      <c r="Z20" s="85" t="str">
        <f t="shared" si="26"/>
        <v>　</v>
      </c>
      <c r="AA20" s="85" t="str">
        <f t="shared" si="27"/>
        <v>　</v>
      </c>
      <c r="AB20" s="190" t="str">
        <f t="shared" si="29"/>
        <v/>
      </c>
      <c r="AC20" s="85" t="str">
        <f t="shared" si="30"/>
        <v/>
      </c>
      <c r="AD20" s="85" t="str">
        <f t="shared" si="31"/>
        <v/>
      </c>
      <c r="AE20" s="191">
        <f t="shared" si="4"/>
        <v>0</v>
      </c>
      <c r="AF20" s="188" t="str">
        <f t="shared" si="15"/>
        <v/>
      </c>
      <c r="AG20" s="191">
        <f t="shared" si="28"/>
        <v>0</v>
      </c>
      <c r="AH20" s="188" t="str">
        <f t="shared" si="16"/>
        <v/>
      </c>
      <c r="AI20" s="112">
        <f t="shared" si="23"/>
        <v>0</v>
      </c>
      <c r="AJ20" s="85"/>
      <c r="AK20" s="110" t="str">
        <f t="shared" si="6"/>
        <v/>
      </c>
      <c r="AL20" s="298" t="str">
        <f t="shared" si="7"/>
        <v/>
      </c>
      <c r="AM20" s="298" t="str">
        <f t="shared" si="8"/>
        <v/>
      </c>
      <c r="AN20" s="110"/>
      <c r="AO20" s="110" t="str">
        <f t="shared" si="9"/>
        <v/>
      </c>
      <c r="AP20" s="110" t="str">
        <f t="shared" si="17"/>
        <v/>
      </c>
      <c r="AQ20" s="298" t="str">
        <f t="shared" si="10"/>
        <v/>
      </c>
    </row>
    <row r="21" spans="1:43" s="8" customFormat="1" ht="16.5" x14ac:dyDescent="0.2">
      <c r="A21" s="114" t="str">
        <f t="shared" si="24"/>
        <v/>
      </c>
      <c r="B21" s="115" t="str">
        <f t="shared" si="18"/>
        <v/>
      </c>
      <c r="C21" s="115" t="str">
        <f t="shared" si="19"/>
        <v/>
      </c>
      <c r="D21" s="115" t="str">
        <f t="shared" si="20"/>
        <v/>
      </c>
      <c r="E21" s="123"/>
      <c r="F21" s="117"/>
      <c r="G21" s="118"/>
      <c r="H21" s="119"/>
      <c r="I21" s="120"/>
      <c r="J21" s="105" t="str">
        <f t="shared" si="25"/>
        <v/>
      </c>
      <c r="K21" s="102" t="str">
        <f t="shared" si="0"/>
        <v/>
      </c>
      <c r="L21" s="121"/>
      <c r="M21" s="150"/>
      <c r="N21" s="284"/>
      <c r="O21" s="295"/>
      <c r="P21" s="122"/>
      <c r="Q21" s="292"/>
      <c r="R21" s="293"/>
      <c r="S21" s="301"/>
      <c r="T21" s="124">
        <f t="shared" si="1"/>
        <v>0</v>
      </c>
      <c r="U21" s="99" t="b">
        <v>0</v>
      </c>
      <c r="W21" s="85" t="str">
        <f t="shared" si="21"/>
        <v/>
      </c>
      <c r="X21" s="85" t="str">
        <f t="shared" si="11"/>
        <v/>
      </c>
      <c r="Y21" s="85" t="str">
        <f t="shared" si="22"/>
        <v/>
      </c>
      <c r="Z21" s="85" t="str">
        <f t="shared" si="26"/>
        <v>　</v>
      </c>
      <c r="AA21" s="85" t="str">
        <f t="shared" si="27"/>
        <v>　</v>
      </c>
      <c r="AB21" s="190" t="str">
        <f t="shared" si="29"/>
        <v/>
      </c>
      <c r="AC21" s="85" t="str">
        <f t="shared" si="30"/>
        <v/>
      </c>
      <c r="AD21" s="85" t="str">
        <f t="shared" si="31"/>
        <v/>
      </c>
      <c r="AE21" s="191">
        <f t="shared" si="4"/>
        <v>0</v>
      </c>
      <c r="AF21" s="188" t="str">
        <f t="shared" si="15"/>
        <v/>
      </c>
      <c r="AG21" s="191">
        <f t="shared" si="28"/>
        <v>0</v>
      </c>
      <c r="AH21" s="188" t="str">
        <f t="shared" si="16"/>
        <v/>
      </c>
      <c r="AI21" s="112">
        <f t="shared" si="23"/>
        <v>0</v>
      </c>
      <c r="AJ21" s="85"/>
      <c r="AK21" s="110" t="str">
        <f t="shared" si="6"/>
        <v/>
      </c>
      <c r="AL21" s="298" t="str">
        <f t="shared" si="7"/>
        <v/>
      </c>
      <c r="AM21" s="298" t="str">
        <f t="shared" si="8"/>
        <v/>
      </c>
      <c r="AN21" s="110"/>
      <c r="AO21" s="110" t="str">
        <f t="shared" si="9"/>
        <v/>
      </c>
      <c r="AP21" s="110" t="str">
        <f t="shared" si="17"/>
        <v/>
      </c>
      <c r="AQ21" s="298" t="str">
        <f t="shared" si="10"/>
        <v/>
      </c>
    </row>
    <row r="22" spans="1:43" s="8" customFormat="1" ht="16.5" x14ac:dyDescent="0.2">
      <c r="A22" s="114" t="str">
        <f t="shared" si="24"/>
        <v/>
      </c>
      <c r="B22" s="115" t="str">
        <f t="shared" si="18"/>
        <v/>
      </c>
      <c r="C22" s="115" t="str">
        <f t="shared" si="19"/>
        <v/>
      </c>
      <c r="D22" s="115" t="str">
        <f t="shared" si="20"/>
        <v/>
      </c>
      <c r="E22" s="123"/>
      <c r="F22" s="117"/>
      <c r="G22" s="118"/>
      <c r="H22" s="119"/>
      <c r="I22" s="120"/>
      <c r="J22" s="105" t="str">
        <f t="shared" si="25"/>
        <v/>
      </c>
      <c r="K22" s="102" t="str">
        <f t="shared" si="0"/>
        <v/>
      </c>
      <c r="L22" s="121"/>
      <c r="M22" s="150"/>
      <c r="N22" s="284"/>
      <c r="O22" s="295"/>
      <c r="P22" s="122"/>
      <c r="Q22" s="292"/>
      <c r="R22" s="293"/>
      <c r="S22" s="301"/>
      <c r="T22" s="124">
        <f t="shared" si="1"/>
        <v>0</v>
      </c>
      <c r="U22" s="99" t="b">
        <v>0</v>
      </c>
      <c r="W22" s="85" t="str">
        <f t="shared" si="21"/>
        <v/>
      </c>
      <c r="X22" s="85" t="str">
        <f t="shared" si="11"/>
        <v/>
      </c>
      <c r="Y22" s="85" t="str">
        <f t="shared" si="22"/>
        <v/>
      </c>
      <c r="Z22" s="85" t="str">
        <f t="shared" si="26"/>
        <v>　</v>
      </c>
      <c r="AA22" s="85" t="str">
        <f t="shared" si="27"/>
        <v>　</v>
      </c>
      <c r="AB22" s="190" t="str">
        <f t="shared" si="29"/>
        <v/>
      </c>
      <c r="AC22" s="85" t="str">
        <f t="shared" si="30"/>
        <v/>
      </c>
      <c r="AD22" s="85" t="str">
        <f t="shared" si="31"/>
        <v/>
      </c>
      <c r="AE22" s="191">
        <f t="shared" si="4"/>
        <v>0</v>
      </c>
      <c r="AF22" s="188" t="str">
        <f t="shared" si="15"/>
        <v/>
      </c>
      <c r="AG22" s="191">
        <f t="shared" si="28"/>
        <v>0</v>
      </c>
      <c r="AH22" s="188" t="str">
        <f t="shared" si="16"/>
        <v/>
      </c>
      <c r="AI22" s="112">
        <f t="shared" si="23"/>
        <v>0</v>
      </c>
      <c r="AJ22" s="85"/>
      <c r="AK22" s="110" t="str">
        <f t="shared" si="6"/>
        <v/>
      </c>
      <c r="AL22" s="298" t="str">
        <f t="shared" si="7"/>
        <v/>
      </c>
      <c r="AM22" s="298" t="str">
        <f t="shared" si="8"/>
        <v/>
      </c>
      <c r="AN22" s="110"/>
      <c r="AO22" s="110" t="str">
        <f t="shared" si="9"/>
        <v/>
      </c>
      <c r="AP22" s="110" t="str">
        <f t="shared" si="17"/>
        <v/>
      </c>
      <c r="AQ22" s="298" t="str">
        <f t="shared" si="10"/>
        <v/>
      </c>
    </row>
    <row r="23" spans="1:43" s="8" customFormat="1" ht="16.5" x14ac:dyDescent="0.2">
      <c r="A23" s="114" t="str">
        <f t="shared" si="24"/>
        <v/>
      </c>
      <c r="B23" s="115" t="str">
        <f t="shared" si="18"/>
        <v/>
      </c>
      <c r="C23" s="115" t="str">
        <f t="shared" si="19"/>
        <v/>
      </c>
      <c r="D23" s="115" t="str">
        <f t="shared" si="20"/>
        <v/>
      </c>
      <c r="E23" s="123"/>
      <c r="F23" s="117"/>
      <c r="G23" s="118"/>
      <c r="H23" s="119"/>
      <c r="I23" s="120"/>
      <c r="J23" s="105" t="str">
        <f t="shared" si="25"/>
        <v/>
      </c>
      <c r="K23" s="102" t="str">
        <f t="shared" si="0"/>
        <v/>
      </c>
      <c r="L23" s="121"/>
      <c r="M23" s="150"/>
      <c r="N23" s="284"/>
      <c r="O23" s="295"/>
      <c r="P23" s="122"/>
      <c r="Q23" s="292"/>
      <c r="R23" s="293"/>
      <c r="S23" s="301"/>
      <c r="T23" s="124">
        <f t="shared" si="1"/>
        <v>0</v>
      </c>
      <c r="U23" s="99" t="b">
        <v>0</v>
      </c>
      <c r="W23" s="85" t="str">
        <f t="shared" si="21"/>
        <v/>
      </c>
      <c r="X23" s="85" t="str">
        <f t="shared" si="11"/>
        <v/>
      </c>
      <c r="Y23" s="85" t="str">
        <f t="shared" si="22"/>
        <v/>
      </c>
      <c r="Z23" s="85" t="str">
        <f t="shared" si="26"/>
        <v>　</v>
      </c>
      <c r="AA23" s="85" t="str">
        <f t="shared" si="27"/>
        <v>　</v>
      </c>
      <c r="AB23" s="190" t="str">
        <f t="shared" si="29"/>
        <v/>
      </c>
      <c r="AC23" s="85" t="str">
        <f t="shared" si="30"/>
        <v/>
      </c>
      <c r="AD23" s="85" t="str">
        <f t="shared" si="31"/>
        <v/>
      </c>
      <c r="AE23" s="191">
        <f t="shared" si="4"/>
        <v>0</v>
      </c>
      <c r="AF23" s="188" t="str">
        <f t="shared" si="15"/>
        <v/>
      </c>
      <c r="AG23" s="191">
        <f t="shared" si="28"/>
        <v>0</v>
      </c>
      <c r="AH23" s="188" t="str">
        <f t="shared" si="16"/>
        <v/>
      </c>
      <c r="AI23" s="112">
        <f t="shared" si="23"/>
        <v>0</v>
      </c>
      <c r="AJ23" s="85"/>
      <c r="AK23" s="110" t="str">
        <f t="shared" si="6"/>
        <v/>
      </c>
      <c r="AL23" s="298" t="str">
        <f t="shared" si="7"/>
        <v/>
      </c>
      <c r="AM23" s="298" t="str">
        <f t="shared" si="8"/>
        <v/>
      </c>
      <c r="AN23" s="110"/>
      <c r="AO23" s="110" t="str">
        <f t="shared" si="9"/>
        <v/>
      </c>
      <c r="AP23" s="110" t="str">
        <f t="shared" si="17"/>
        <v/>
      </c>
      <c r="AQ23" s="298" t="str">
        <f t="shared" si="10"/>
        <v/>
      </c>
    </row>
    <row r="24" spans="1:43" s="8" customFormat="1" ht="16.5" x14ac:dyDescent="0.2">
      <c r="A24" s="114" t="str">
        <f t="shared" si="24"/>
        <v/>
      </c>
      <c r="B24" s="115" t="str">
        <f t="shared" si="18"/>
        <v/>
      </c>
      <c r="C24" s="115" t="str">
        <f t="shared" si="19"/>
        <v/>
      </c>
      <c r="D24" s="115" t="str">
        <f t="shared" si="20"/>
        <v/>
      </c>
      <c r="E24" s="123"/>
      <c r="F24" s="117"/>
      <c r="G24" s="118"/>
      <c r="H24" s="119"/>
      <c r="I24" s="120"/>
      <c r="J24" s="105" t="str">
        <f t="shared" si="25"/>
        <v/>
      </c>
      <c r="K24" s="102" t="str">
        <f t="shared" si="0"/>
        <v/>
      </c>
      <c r="L24" s="121"/>
      <c r="M24" s="150"/>
      <c r="N24" s="284"/>
      <c r="O24" s="295"/>
      <c r="P24" s="122"/>
      <c r="Q24" s="292"/>
      <c r="R24" s="293"/>
      <c r="S24" s="301"/>
      <c r="T24" s="124">
        <f t="shared" si="1"/>
        <v>0</v>
      </c>
      <c r="U24" s="99" t="b">
        <v>0</v>
      </c>
      <c r="W24" s="85" t="str">
        <f t="shared" si="21"/>
        <v/>
      </c>
      <c r="X24" s="85" t="str">
        <f t="shared" si="11"/>
        <v/>
      </c>
      <c r="Y24" s="85" t="str">
        <f t="shared" si="22"/>
        <v/>
      </c>
      <c r="Z24" s="85" t="str">
        <f t="shared" si="26"/>
        <v>　</v>
      </c>
      <c r="AA24" s="85" t="str">
        <f t="shared" si="27"/>
        <v>　</v>
      </c>
      <c r="AB24" s="190" t="str">
        <f t="shared" si="29"/>
        <v/>
      </c>
      <c r="AC24" s="85" t="str">
        <f t="shared" si="30"/>
        <v/>
      </c>
      <c r="AD24" s="85" t="str">
        <f t="shared" si="31"/>
        <v/>
      </c>
      <c r="AE24" s="191">
        <f t="shared" si="4"/>
        <v>0</v>
      </c>
      <c r="AF24" s="188" t="str">
        <f t="shared" si="15"/>
        <v/>
      </c>
      <c r="AG24" s="191">
        <f t="shared" si="28"/>
        <v>0</v>
      </c>
      <c r="AH24" s="188" t="str">
        <f t="shared" si="16"/>
        <v/>
      </c>
      <c r="AI24" s="112">
        <f t="shared" si="23"/>
        <v>0</v>
      </c>
      <c r="AJ24" s="85"/>
      <c r="AK24" s="110" t="str">
        <f t="shared" si="6"/>
        <v/>
      </c>
      <c r="AL24" s="298" t="str">
        <f t="shared" si="7"/>
        <v/>
      </c>
      <c r="AM24" s="298" t="str">
        <f t="shared" si="8"/>
        <v/>
      </c>
      <c r="AN24" s="110"/>
      <c r="AO24" s="110" t="str">
        <f t="shared" si="9"/>
        <v/>
      </c>
      <c r="AP24" s="110" t="str">
        <f t="shared" si="17"/>
        <v/>
      </c>
      <c r="AQ24" s="298" t="str">
        <f t="shared" si="10"/>
        <v/>
      </c>
    </row>
    <row r="25" spans="1:43" s="8" customFormat="1" ht="16.5" x14ac:dyDescent="0.2">
      <c r="A25" s="114" t="str">
        <f t="shared" si="24"/>
        <v/>
      </c>
      <c r="B25" s="115" t="str">
        <f t="shared" si="18"/>
        <v/>
      </c>
      <c r="C25" s="115" t="str">
        <f t="shared" si="19"/>
        <v/>
      </c>
      <c r="D25" s="115" t="str">
        <f t="shared" si="20"/>
        <v/>
      </c>
      <c r="E25" s="123"/>
      <c r="F25" s="117"/>
      <c r="G25" s="118"/>
      <c r="H25" s="119"/>
      <c r="I25" s="120"/>
      <c r="J25" s="105" t="str">
        <f t="shared" si="25"/>
        <v/>
      </c>
      <c r="K25" s="102" t="str">
        <f t="shared" si="0"/>
        <v/>
      </c>
      <c r="L25" s="121"/>
      <c r="M25" s="150"/>
      <c r="N25" s="284"/>
      <c r="O25" s="295"/>
      <c r="P25" s="122"/>
      <c r="Q25" s="292"/>
      <c r="R25" s="293"/>
      <c r="S25" s="301"/>
      <c r="T25" s="124">
        <f t="shared" si="1"/>
        <v>0</v>
      </c>
      <c r="U25" s="99" t="b">
        <v>0</v>
      </c>
      <c r="W25" s="85" t="str">
        <f t="shared" si="21"/>
        <v/>
      </c>
      <c r="X25" s="85" t="str">
        <f t="shared" si="11"/>
        <v/>
      </c>
      <c r="Y25" s="85" t="str">
        <f t="shared" si="22"/>
        <v/>
      </c>
      <c r="Z25" s="85" t="str">
        <f t="shared" si="26"/>
        <v>　</v>
      </c>
      <c r="AA25" s="85" t="str">
        <f t="shared" si="27"/>
        <v>　</v>
      </c>
      <c r="AB25" s="190" t="str">
        <f t="shared" si="29"/>
        <v/>
      </c>
      <c r="AC25" s="85" t="str">
        <f t="shared" si="30"/>
        <v/>
      </c>
      <c r="AD25" s="85" t="str">
        <f t="shared" si="31"/>
        <v/>
      </c>
      <c r="AE25" s="191">
        <f t="shared" si="4"/>
        <v>0</v>
      </c>
      <c r="AF25" s="188" t="str">
        <f t="shared" si="15"/>
        <v/>
      </c>
      <c r="AG25" s="191">
        <f t="shared" si="28"/>
        <v>0</v>
      </c>
      <c r="AH25" s="188" t="str">
        <f t="shared" si="16"/>
        <v/>
      </c>
      <c r="AI25" s="112">
        <f t="shared" si="23"/>
        <v>0</v>
      </c>
      <c r="AJ25" s="85"/>
      <c r="AK25" s="110" t="str">
        <f t="shared" si="6"/>
        <v/>
      </c>
      <c r="AL25" s="298" t="str">
        <f t="shared" si="7"/>
        <v/>
      </c>
      <c r="AM25" s="298" t="str">
        <f t="shared" si="8"/>
        <v/>
      </c>
      <c r="AN25" s="110"/>
      <c r="AO25" s="110" t="str">
        <f t="shared" si="9"/>
        <v/>
      </c>
      <c r="AP25" s="110" t="str">
        <f t="shared" si="17"/>
        <v/>
      </c>
      <c r="AQ25" s="298" t="str">
        <f t="shared" si="10"/>
        <v/>
      </c>
    </row>
    <row r="26" spans="1:43" s="8" customFormat="1" ht="16.5" x14ac:dyDescent="0.2">
      <c r="A26" s="114" t="str">
        <f t="shared" si="24"/>
        <v/>
      </c>
      <c r="B26" s="115" t="str">
        <f t="shared" si="18"/>
        <v/>
      </c>
      <c r="C26" s="115" t="str">
        <f t="shared" si="19"/>
        <v/>
      </c>
      <c r="D26" s="115" t="str">
        <f t="shared" si="20"/>
        <v/>
      </c>
      <c r="E26" s="123"/>
      <c r="F26" s="117"/>
      <c r="G26" s="118"/>
      <c r="H26" s="119"/>
      <c r="I26" s="120"/>
      <c r="J26" s="105" t="str">
        <f t="shared" si="25"/>
        <v/>
      </c>
      <c r="K26" s="102" t="str">
        <f t="shared" si="0"/>
        <v/>
      </c>
      <c r="L26" s="121"/>
      <c r="M26" s="150"/>
      <c r="N26" s="284"/>
      <c r="O26" s="295"/>
      <c r="P26" s="122"/>
      <c r="Q26" s="292"/>
      <c r="R26" s="293"/>
      <c r="S26" s="301"/>
      <c r="T26" s="124">
        <f t="shared" si="1"/>
        <v>0</v>
      </c>
      <c r="U26" s="99" t="b">
        <v>0</v>
      </c>
      <c r="W26" s="85" t="str">
        <f t="shared" si="21"/>
        <v/>
      </c>
      <c r="X26" s="85" t="str">
        <f t="shared" si="11"/>
        <v/>
      </c>
      <c r="Y26" s="85" t="str">
        <f t="shared" si="22"/>
        <v/>
      </c>
      <c r="Z26" s="85" t="str">
        <f t="shared" si="26"/>
        <v>　</v>
      </c>
      <c r="AA26" s="85" t="str">
        <f t="shared" si="27"/>
        <v>　</v>
      </c>
      <c r="AB26" s="190" t="str">
        <f t="shared" si="29"/>
        <v/>
      </c>
      <c r="AC26" s="85" t="str">
        <f t="shared" si="30"/>
        <v/>
      </c>
      <c r="AD26" s="85" t="str">
        <f t="shared" si="31"/>
        <v/>
      </c>
      <c r="AE26" s="191">
        <f t="shared" si="4"/>
        <v>0</v>
      </c>
      <c r="AF26" s="188" t="str">
        <f t="shared" si="15"/>
        <v/>
      </c>
      <c r="AG26" s="191">
        <f t="shared" si="28"/>
        <v>0</v>
      </c>
      <c r="AH26" s="188" t="str">
        <f t="shared" si="16"/>
        <v/>
      </c>
      <c r="AI26" s="112">
        <f t="shared" si="23"/>
        <v>0</v>
      </c>
      <c r="AJ26" s="85"/>
      <c r="AK26" s="110" t="str">
        <f t="shared" si="6"/>
        <v/>
      </c>
      <c r="AL26" s="298" t="str">
        <f t="shared" si="7"/>
        <v/>
      </c>
      <c r="AM26" s="298" t="str">
        <f t="shared" si="8"/>
        <v/>
      </c>
      <c r="AN26" s="110"/>
      <c r="AO26" s="110" t="str">
        <f t="shared" si="9"/>
        <v/>
      </c>
      <c r="AP26" s="110" t="str">
        <f t="shared" si="17"/>
        <v/>
      </c>
      <c r="AQ26" s="298" t="str">
        <f t="shared" si="10"/>
        <v/>
      </c>
    </row>
    <row r="27" spans="1:43" s="8" customFormat="1" ht="16.5" x14ac:dyDescent="0.2">
      <c r="A27" s="114" t="str">
        <f t="shared" si="24"/>
        <v/>
      </c>
      <c r="B27" s="115" t="str">
        <f t="shared" si="18"/>
        <v/>
      </c>
      <c r="C27" s="115" t="str">
        <f t="shared" si="19"/>
        <v/>
      </c>
      <c r="D27" s="115" t="str">
        <f t="shared" si="20"/>
        <v/>
      </c>
      <c r="E27" s="123"/>
      <c r="F27" s="117"/>
      <c r="G27" s="118"/>
      <c r="H27" s="119"/>
      <c r="I27" s="120"/>
      <c r="J27" s="105" t="str">
        <f t="shared" si="25"/>
        <v/>
      </c>
      <c r="K27" s="102" t="str">
        <f t="shared" si="0"/>
        <v/>
      </c>
      <c r="L27" s="121"/>
      <c r="M27" s="150"/>
      <c r="N27" s="284"/>
      <c r="O27" s="295"/>
      <c r="P27" s="122"/>
      <c r="Q27" s="292"/>
      <c r="R27" s="293"/>
      <c r="S27" s="301"/>
      <c r="T27" s="124">
        <f t="shared" si="1"/>
        <v>0</v>
      </c>
      <c r="U27" s="99" t="b">
        <v>0</v>
      </c>
      <c r="W27" s="85" t="str">
        <f t="shared" si="21"/>
        <v/>
      </c>
      <c r="X27" s="85" t="str">
        <f t="shared" si="11"/>
        <v/>
      </c>
      <c r="Y27" s="85" t="str">
        <f t="shared" si="22"/>
        <v/>
      </c>
      <c r="Z27" s="85" t="str">
        <f t="shared" si="26"/>
        <v>　</v>
      </c>
      <c r="AA27" s="85" t="str">
        <f t="shared" si="27"/>
        <v>　</v>
      </c>
      <c r="AB27" s="190" t="str">
        <f t="shared" si="29"/>
        <v/>
      </c>
      <c r="AC27" s="85" t="str">
        <f t="shared" si="30"/>
        <v/>
      </c>
      <c r="AD27" s="85" t="str">
        <f t="shared" si="31"/>
        <v/>
      </c>
      <c r="AE27" s="191">
        <f t="shared" si="4"/>
        <v>0</v>
      </c>
      <c r="AF27" s="188" t="str">
        <f t="shared" si="15"/>
        <v/>
      </c>
      <c r="AG27" s="191">
        <f t="shared" si="28"/>
        <v>0</v>
      </c>
      <c r="AH27" s="188" t="str">
        <f t="shared" si="16"/>
        <v/>
      </c>
      <c r="AI27" s="112">
        <f t="shared" si="23"/>
        <v>0</v>
      </c>
      <c r="AJ27" s="85"/>
      <c r="AK27" s="110" t="str">
        <f>IF(M27=N27,"",IF(AND(M27="",N27&lt;&gt;""),0,M27))</f>
        <v/>
      </c>
      <c r="AL27" s="298" t="str">
        <f>IF(N27="","",N27)</f>
        <v/>
      </c>
      <c r="AM27" s="298" t="str">
        <f t="shared" si="8"/>
        <v/>
      </c>
      <c r="AN27" s="110"/>
      <c r="AO27" s="110" t="str">
        <f>IF(Q27=R27,"",IF(AND(Q27="",R27&lt;&gt;""),0,Q27))</f>
        <v/>
      </c>
      <c r="AP27" s="110" t="str">
        <f>IF(R27="","",R27)</f>
        <v/>
      </c>
      <c r="AQ27" s="298" t="str">
        <f t="shared" si="10"/>
        <v/>
      </c>
    </row>
    <row r="28" spans="1:43" s="8" customFormat="1" ht="16.5" x14ac:dyDescent="0.2">
      <c r="A28" s="114" t="str">
        <f t="shared" si="24"/>
        <v/>
      </c>
      <c r="B28" s="115" t="str">
        <f t="shared" si="18"/>
        <v/>
      </c>
      <c r="C28" s="115" t="str">
        <f t="shared" si="19"/>
        <v/>
      </c>
      <c r="D28" s="115" t="str">
        <f t="shared" si="20"/>
        <v/>
      </c>
      <c r="E28" s="123"/>
      <c r="F28" s="117"/>
      <c r="G28" s="118"/>
      <c r="H28" s="119"/>
      <c r="I28" s="120"/>
      <c r="J28" s="105" t="str">
        <f t="shared" si="25"/>
        <v/>
      </c>
      <c r="K28" s="102" t="str">
        <f t="shared" si="0"/>
        <v/>
      </c>
      <c r="L28" s="121"/>
      <c r="M28" s="150"/>
      <c r="N28" s="284"/>
      <c r="O28" s="295"/>
      <c r="P28" s="122"/>
      <c r="Q28" s="292"/>
      <c r="R28" s="293"/>
      <c r="S28" s="301"/>
      <c r="T28" s="124">
        <f t="shared" si="1"/>
        <v>0</v>
      </c>
      <c r="U28" s="99" t="b">
        <v>0</v>
      </c>
      <c r="W28" s="85" t="str">
        <f t="shared" si="21"/>
        <v/>
      </c>
      <c r="X28" s="85" t="str">
        <f t="shared" si="11"/>
        <v/>
      </c>
      <c r="Y28" s="85" t="str">
        <f t="shared" si="22"/>
        <v/>
      </c>
      <c r="Z28" s="85" t="str">
        <f t="shared" si="26"/>
        <v>　</v>
      </c>
      <c r="AA28" s="85" t="str">
        <f t="shared" si="27"/>
        <v>　</v>
      </c>
      <c r="AB28" s="190" t="str">
        <f t="shared" si="29"/>
        <v/>
      </c>
      <c r="AC28" s="85" t="str">
        <f t="shared" si="30"/>
        <v/>
      </c>
      <c r="AD28" s="85" t="str">
        <f t="shared" si="31"/>
        <v/>
      </c>
      <c r="AE28" s="191">
        <f t="shared" si="4"/>
        <v>0</v>
      </c>
      <c r="AF28" s="188" t="str">
        <f t="shared" si="15"/>
        <v/>
      </c>
      <c r="AG28" s="191">
        <f t="shared" si="28"/>
        <v>0</v>
      </c>
      <c r="AH28" s="188" t="str">
        <f t="shared" si="16"/>
        <v/>
      </c>
      <c r="AI28" s="112">
        <f t="shared" si="23"/>
        <v>0</v>
      </c>
      <c r="AJ28" s="85"/>
      <c r="AK28" s="110" t="str">
        <f t="shared" si="6"/>
        <v/>
      </c>
      <c r="AL28" s="298" t="str">
        <f t="shared" ref="AL28:AL33" si="32">IF(N28="","",N28)</f>
        <v/>
      </c>
      <c r="AM28" s="298" t="str">
        <f t="shared" si="8"/>
        <v/>
      </c>
      <c r="AN28" s="110"/>
      <c r="AO28" s="110" t="str">
        <f t="shared" ref="AO28:AO33" si="33">IF(Q28=R28,"",IF(AND(Q28="",R28&lt;&gt;""),0,Q28))</f>
        <v/>
      </c>
      <c r="AP28" s="110" t="str">
        <f t="shared" ref="AP28:AP33" si="34">IF(R28="","",R28)</f>
        <v/>
      </c>
      <c r="AQ28" s="298" t="str">
        <f t="shared" si="10"/>
        <v/>
      </c>
    </row>
    <row r="29" spans="1:43" s="8" customFormat="1" ht="16.5" x14ac:dyDescent="0.2">
      <c r="A29" s="114" t="str">
        <f t="shared" si="24"/>
        <v/>
      </c>
      <c r="B29" s="115" t="str">
        <f t="shared" si="18"/>
        <v/>
      </c>
      <c r="C29" s="115" t="str">
        <f t="shared" si="19"/>
        <v/>
      </c>
      <c r="D29" s="115" t="str">
        <f t="shared" si="20"/>
        <v/>
      </c>
      <c r="E29" s="123"/>
      <c r="F29" s="117"/>
      <c r="G29" s="118"/>
      <c r="H29" s="119"/>
      <c r="I29" s="120"/>
      <c r="J29" s="106" t="str">
        <f t="shared" si="25"/>
        <v/>
      </c>
      <c r="K29" s="103" t="str">
        <f t="shared" si="0"/>
        <v/>
      </c>
      <c r="L29" s="125"/>
      <c r="M29" s="150"/>
      <c r="N29" s="285"/>
      <c r="O29" s="296"/>
      <c r="P29" s="126"/>
      <c r="Q29" s="292"/>
      <c r="R29" s="293"/>
      <c r="S29" s="301"/>
      <c r="T29" s="124">
        <f t="shared" si="1"/>
        <v>0</v>
      </c>
      <c r="U29" s="99" t="b">
        <v>0</v>
      </c>
      <c r="W29" s="85" t="str">
        <f t="shared" si="21"/>
        <v/>
      </c>
      <c r="X29" s="85" t="str">
        <f t="shared" si="11"/>
        <v/>
      </c>
      <c r="Y29" s="85" t="str">
        <f t="shared" si="22"/>
        <v/>
      </c>
      <c r="Z29" s="85" t="str">
        <f t="shared" si="26"/>
        <v>　</v>
      </c>
      <c r="AA29" s="85" t="str">
        <f t="shared" si="27"/>
        <v>　</v>
      </c>
      <c r="AB29" s="190" t="str">
        <f t="shared" si="29"/>
        <v/>
      </c>
      <c r="AC29" s="85" t="str">
        <f t="shared" si="30"/>
        <v/>
      </c>
      <c r="AD29" s="85" t="str">
        <f t="shared" si="31"/>
        <v/>
      </c>
      <c r="AE29" s="191">
        <f t="shared" si="4"/>
        <v>0</v>
      </c>
      <c r="AF29" s="188" t="str">
        <f t="shared" si="15"/>
        <v/>
      </c>
      <c r="AG29" s="191">
        <f t="shared" si="28"/>
        <v>0</v>
      </c>
      <c r="AH29" s="188" t="str">
        <f t="shared" si="16"/>
        <v/>
      </c>
      <c r="AI29" s="112">
        <f t="shared" si="23"/>
        <v>0</v>
      </c>
      <c r="AJ29" s="85"/>
      <c r="AK29" s="110" t="str">
        <f t="shared" si="6"/>
        <v/>
      </c>
      <c r="AL29" s="298" t="str">
        <f t="shared" si="32"/>
        <v/>
      </c>
      <c r="AM29" s="298" t="str">
        <f t="shared" si="8"/>
        <v/>
      </c>
      <c r="AN29" s="110"/>
      <c r="AO29" s="110" t="str">
        <f t="shared" si="33"/>
        <v/>
      </c>
      <c r="AP29" s="110" t="str">
        <f t="shared" si="34"/>
        <v/>
      </c>
      <c r="AQ29" s="298" t="str">
        <f t="shared" si="10"/>
        <v/>
      </c>
    </row>
    <row r="30" spans="1:43" s="8" customFormat="1" ht="16.5" x14ac:dyDescent="0.2">
      <c r="A30" s="114" t="str">
        <f t="shared" si="24"/>
        <v/>
      </c>
      <c r="B30" s="115" t="str">
        <f t="shared" si="18"/>
        <v/>
      </c>
      <c r="C30" s="115" t="str">
        <f t="shared" si="19"/>
        <v/>
      </c>
      <c r="D30" s="115" t="str">
        <f t="shared" si="20"/>
        <v/>
      </c>
      <c r="E30" s="123"/>
      <c r="F30" s="117"/>
      <c r="G30" s="118"/>
      <c r="H30" s="119"/>
      <c r="I30" s="120"/>
      <c r="J30" s="105" t="str">
        <f t="shared" si="25"/>
        <v/>
      </c>
      <c r="K30" s="102" t="str">
        <f t="shared" si="0"/>
        <v/>
      </c>
      <c r="L30" s="127"/>
      <c r="M30" s="151"/>
      <c r="N30" s="286"/>
      <c r="O30" s="297"/>
      <c r="P30" s="126"/>
      <c r="Q30" s="294"/>
      <c r="R30" s="293"/>
      <c r="S30" s="301"/>
      <c r="T30" s="124">
        <f t="shared" si="1"/>
        <v>0</v>
      </c>
      <c r="U30" s="99" t="b">
        <v>0</v>
      </c>
      <c r="W30" s="85" t="str">
        <f t="shared" si="21"/>
        <v/>
      </c>
      <c r="X30" s="85" t="str">
        <f t="shared" si="11"/>
        <v/>
      </c>
      <c r="Y30" s="85" t="str">
        <f t="shared" si="22"/>
        <v/>
      </c>
      <c r="Z30" s="85" t="str">
        <f t="shared" si="26"/>
        <v>　</v>
      </c>
      <c r="AA30" s="85" t="str">
        <f t="shared" si="27"/>
        <v>　</v>
      </c>
      <c r="AB30" s="190" t="str">
        <f t="shared" si="29"/>
        <v/>
      </c>
      <c r="AC30" s="85" t="str">
        <f t="shared" si="30"/>
        <v/>
      </c>
      <c r="AD30" s="85" t="str">
        <f t="shared" si="31"/>
        <v/>
      </c>
      <c r="AE30" s="191">
        <f t="shared" si="4"/>
        <v>0</v>
      </c>
      <c r="AF30" s="188" t="str">
        <f t="shared" si="15"/>
        <v/>
      </c>
      <c r="AG30" s="191">
        <f t="shared" si="28"/>
        <v>0</v>
      </c>
      <c r="AH30" s="188" t="str">
        <f t="shared" si="16"/>
        <v/>
      </c>
      <c r="AI30" s="112">
        <f t="shared" si="23"/>
        <v>0</v>
      </c>
      <c r="AJ30" s="85"/>
      <c r="AK30" s="110" t="str">
        <f t="shared" si="6"/>
        <v/>
      </c>
      <c r="AL30" s="298" t="str">
        <f t="shared" si="32"/>
        <v/>
      </c>
      <c r="AM30" s="298" t="str">
        <f t="shared" si="8"/>
        <v/>
      </c>
      <c r="AN30" s="110"/>
      <c r="AO30" s="110" t="str">
        <f t="shared" si="33"/>
        <v/>
      </c>
      <c r="AP30" s="110" t="str">
        <f t="shared" si="34"/>
        <v/>
      </c>
      <c r="AQ30" s="298" t="str">
        <f t="shared" si="10"/>
        <v/>
      </c>
    </row>
    <row r="31" spans="1:43" s="8" customFormat="1" ht="16.5" x14ac:dyDescent="0.2">
      <c r="A31" s="114" t="str">
        <f t="shared" si="24"/>
        <v/>
      </c>
      <c r="B31" s="115" t="str">
        <f t="shared" si="18"/>
        <v/>
      </c>
      <c r="C31" s="115" t="str">
        <f t="shared" si="19"/>
        <v/>
      </c>
      <c r="D31" s="115" t="str">
        <f t="shared" si="20"/>
        <v/>
      </c>
      <c r="E31" s="116"/>
      <c r="F31" s="117"/>
      <c r="G31" s="118"/>
      <c r="H31" s="119"/>
      <c r="I31" s="120"/>
      <c r="J31" s="105" t="str">
        <f t="shared" si="25"/>
        <v/>
      </c>
      <c r="K31" s="102" t="str">
        <f t="shared" si="0"/>
        <v/>
      </c>
      <c r="L31" s="128"/>
      <c r="M31" s="152"/>
      <c r="N31" s="286"/>
      <c r="O31" s="297"/>
      <c r="P31" s="122"/>
      <c r="Q31" s="292"/>
      <c r="R31" s="293"/>
      <c r="S31" s="301"/>
      <c r="T31" s="124">
        <f t="shared" si="1"/>
        <v>0</v>
      </c>
      <c r="U31" s="99" t="b">
        <v>0</v>
      </c>
      <c r="W31" s="85" t="str">
        <f t="shared" si="21"/>
        <v/>
      </c>
      <c r="X31" s="85" t="str">
        <f t="shared" si="11"/>
        <v/>
      </c>
      <c r="Y31" s="85" t="str">
        <f t="shared" si="22"/>
        <v/>
      </c>
      <c r="Z31" s="85" t="str">
        <f t="shared" si="26"/>
        <v>　</v>
      </c>
      <c r="AA31" s="85" t="str">
        <f t="shared" si="27"/>
        <v>　</v>
      </c>
      <c r="AB31" s="190" t="str">
        <f t="shared" si="29"/>
        <v/>
      </c>
      <c r="AC31" s="85" t="str">
        <f t="shared" si="30"/>
        <v/>
      </c>
      <c r="AD31" s="85" t="str">
        <f t="shared" si="31"/>
        <v/>
      </c>
      <c r="AE31" s="191">
        <f t="shared" si="4"/>
        <v>0</v>
      </c>
      <c r="AF31" s="188" t="str">
        <f t="shared" si="15"/>
        <v/>
      </c>
      <c r="AG31" s="191">
        <f t="shared" si="28"/>
        <v>0</v>
      </c>
      <c r="AH31" s="188" t="str">
        <f t="shared" si="16"/>
        <v/>
      </c>
      <c r="AI31" s="112">
        <f t="shared" si="23"/>
        <v>0</v>
      </c>
      <c r="AJ31" s="85"/>
      <c r="AK31" s="110" t="str">
        <f t="shared" si="6"/>
        <v/>
      </c>
      <c r="AL31" s="298" t="str">
        <f t="shared" si="32"/>
        <v/>
      </c>
      <c r="AM31" s="298" t="str">
        <f t="shared" si="8"/>
        <v/>
      </c>
      <c r="AN31" s="110"/>
      <c r="AO31" s="110" t="str">
        <f t="shared" si="33"/>
        <v/>
      </c>
      <c r="AP31" s="110" t="str">
        <f t="shared" si="34"/>
        <v/>
      </c>
      <c r="AQ31" s="298" t="str">
        <f t="shared" si="10"/>
        <v/>
      </c>
    </row>
    <row r="32" spans="1:43" s="8" customFormat="1" ht="16.5" x14ac:dyDescent="0.2">
      <c r="A32" s="114" t="str">
        <f t="shared" si="24"/>
        <v/>
      </c>
      <c r="B32" s="115" t="str">
        <f t="shared" si="18"/>
        <v/>
      </c>
      <c r="C32" s="115" t="str">
        <f t="shared" si="19"/>
        <v/>
      </c>
      <c r="D32" s="115" t="str">
        <f t="shared" si="20"/>
        <v/>
      </c>
      <c r="E32" s="116"/>
      <c r="F32" s="117"/>
      <c r="G32" s="118"/>
      <c r="H32" s="119"/>
      <c r="I32" s="120"/>
      <c r="J32" s="105" t="str">
        <f t="shared" si="25"/>
        <v/>
      </c>
      <c r="K32" s="102" t="str">
        <f t="shared" si="0"/>
        <v/>
      </c>
      <c r="L32" s="128"/>
      <c r="M32" s="152"/>
      <c r="N32" s="286"/>
      <c r="O32" s="297"/>
      <c r="P32" s="122"/>
      <c r="Q32" s="292"/>
      <c r="R32" s="293"/>
      <c r="S32" s="301"/>
      <c r="T32" s="124">
        <f t="shared" si="1"/>
        <v>0</v>
      </c>
      <c r="U32" s="99" t="b">
        <v>0</v>
      </c>
      <c r="W32" s="85" t="str">
        <f t="shared" si="21"/>
        <v/>
      </c>
      <c r="X32" s="85" t="str">
        <f t="shared" si="11"/>
        <v/>
      </c>
      <c r="Y32" s="85" t="str">
        <f t="shared" si="22"/>
        <v/>
      </c>
      <c r="Z32" s="85" t="str">
        <f t="shared" si="26"/>
        <v>　</v>
      </c>
      <c r="AA32" s="85" t="str">
        <f t="shared" si="27"/>
        <v>　</v>
      </c>
      <c r="AB32" s="190" t="str">
        <f t="shared" si="29"/>
        <v/>
      </c>
      <c r="AC32" s="85" t="str">
        <f t="shared" si="30"/>
        <v/>
      </c>
      <c r="AD32" s="85" t="str">
        <f t="shared" si="31"/>
        <v/>
      </c>
      <c r="AE32" s="191">
        <f t="shared" si="4"/>
        <v>0</v>
      </c>
      <c r="AF32" s="188" t="str">
        <f t="shared" si="15"/>
        <v/>
      </c>
      <c r="AG32" s="191">
        <f t="shared" si="28"/>
        <v>0</v>
      </c>
      <c r="AH32" s="188" t="str">
        <f t="shared" si="16"/>
        <v/>
      </c>
      <c r="AI32" s="112">
        <f t="shared" si="23"/>
        <v>0</v>
      </c>
      <c r="AJ32" s="85"/>
      <c r="AK32" s="110" t="str">
        <f t="shared" si="6"/>
        <v/>
      </c>
      <c r="AL32" s="298" t="str">
        <f t="shared" si="32"/>
        <v/>
      </c>
      <c r="AM32" s="298" t="str">
        <f t="shared" si="8"/>
        <v/>
      </c>
      <c r="AN32" s="110"/>
      <c r="AO32" s="110" t="str">
        <f t="shared" si="33"/>
        <v/>
      </c>
      <c r="AP32" s="110" t="str">
        <f t="shared" si="34"/>
        <v/>
      </c>
      <c r="AQ32" s="298" t="str">
        <f t="shared" si="10"/>
        <v/>
      </c>
    </row>
    <row r="33" spans="1:43" s="8" customFormat="1" ht="16.5" x14ac:dyDescent="0.2">
      <c r="A33" s="114" t="str">
        <f t="shared" si="24"/>
        <v/>
      </c>
      <c r="B33" s="115" t="str">
        <f t="shared" si="18"/>
        <v/>
      </c>
      <c r="C33" s="115" t="str">
        <f t="shared" si="19"/>
        <v/>
      </c>
      <c r="D33" s="115" t="str">
        <f t="shared" si="20"/>
        <v/>
      </c>
      <c r="E33" s="116"/>
      <c r="F33" s="117"/>
      <c r="G33" s="118"/>
      <c r="H33" s="119"/>
      <c r="I33" s="120"/>
      <c r="J33" s="105" t="str">
        <f t="shared" si="25"/>
        <v/>
      </c>
      <c r="K33" s="102" t="str">
        <f t="shared" si="0"/>
        <v/>
      </c>
      <c r="L33" s="128"/>
      <c r="M33" s="152"/>
      <c r="N33" s="286"/>
      <c r="O33" s="297"/>
      <c r="P33" s="122"/>
      <c r="Q33" s="292"/>
      <c r="R33" s="293"/>
      <c r="S33" s="301"/>
      <c r="T33" s="124">
        <f t="shared" si="1"/>
        <v>0</v>
      </c>
      <c r="U33" s="99" t="b">
        <v>0</v>
      </c>
      <c r="W33" s="85" t="str">
        <f t="shared" si="21"/>
        <v/>
      </c>
      <c r="X33" s="85" t="str">
        <f t="shared" si="11"/>
        <v/>
      </c>
      <c r="Y33" s="85" t="str">
        <f t="shared" si="22"/>
        <v/>
      </c>
      <c r="Z33" s="85" t="str">
        <f t="shared" si="26"/>
        <v>　</v>
      </c>
      <c r="AA33" s="85" t="str">
        <f t="shared" si="27"/>
        <v>　</v>
      </c>
      <c r="AB33" s="190" t="str">
        <f t="shared" si="29"/>
        <v/>
      </c>
      <c r="AC33" s="85" t="str">
        <f t="shared" si="30"/>
        <v/>
      </c>
      <c r="AD33" s="85" t="str">
        <f t="shared" si="31"/>
        <v/>
      </c>
      <c r="AE33" s="191">
        <f t="shared" si="4"/>
        <v>0</v>
      </c>
      <c r="AF33" s="188" t="str">
        <f t="shared" si="15"/>
        <v/>
      </c>
      <c r="AG33" s="191">
        <f t="shared" si="28"/>
        <v>0</v>
      </c>
      <c r="AH33" s="188" t="str">
        <f t="shared" si="16"/>
        <v/>
      </c>
      <c r="AI33" s="112">
        <f t="shared" si="23"/>
        <v>0</v>
      </c>
      <c r="AJ33" s="85"/>
      <c r="AK33" s="110" t="str">
        <f t="shared" si="6"/>
        <v/>
      </c>
      <c r="AL33" s="298" t="str">
        <f t="shared" si="32"/>
        <v/>
      </c>
      <c r="AM33" s="298" t="str">
        <f t="shared" si="8"/>
        <v/>
      </c>
      <c r="AN33" s="110"/>
      <c r="AO33" s="110" t="str">
        <f t="shared" si="33"/>
        <v/>
      </c>
      <c r="AP33" s="110" t="str">
        <f t="shared" si="34"/>
        <v/>
      </c>
      <c r="AQ33" s="298" t="str">
        <f t="shared" si="10"/>
        <v/>
      </c>
    </row>
    <row r="34" spans="1:43" s="8" customFormat="1" ht="16.5" x14ac:dyDescent="0.2">
      <c r="A34" s="114" t="str">
        <f t="shared" si="24"/>
        <v/>
      </c>
      <c r="B34" s="115"/>
      <c r="C34" s="115"/>
      <c r="D34" s="115"/>
      <c r="E34" s="116"/>
      <c r="F34" s="117"/>
      <c r="G34" s="118"/>
      <c r="H34" s="119"/>
      <c r="I34" s="120"/>
      <c r="J34" s="105" t="str">
        <f t="shared" ref="J34:J54" si="35">IF(I34="c","コ",IF(I34="","",DATEDIF(I34,起算日,"y")))</f>
        <v/>
      </c>
      <c r="K34" s="102" t="str">
        <f t="shared" ref="K34:K54" si="36">IF(J34="","",VLOOKUP(J34,個人,2))</f>
        <v/>
      </c>
      <c r="L34" s="128"/>
      <c r="M34" s="152"/>
      <c r="N34" s="286"/>
      <c r="O34" s="297"/>
      <c r="P34" s="122"/>
      <c r="Q34" s="292"/>
      <c r="R34" s="293"/>
      <c r="S34" s="301"/>
      <c r="T34" s="124"/>
      <c r="U34" s="99"/>
      <c r="W34" s="85" t="str">
        <f t="shared" ref="W34:W54" si="37">IF(E34&gt;0,W33+1,"")</f>
        <v/>
      </c>
      <c r="X34" s="85" t="str">
        <f t="shared" ref="X34:X54" si="38">IF(E34&gt;0,所属,"")</f>
        <v/>
      </c>
      <c r="Y34" s="85" t="str">
        <f t="shared" ref="Y34:Y54" si="39">IF(E34&gt;0,1,"")</f>
        <v/>
      </c>
      <c r="Z34" s="85" t="str">
        <f t="shared" ref="Z34:Z54" si="40">G34&amp;"　"&amp;H34</f>
        <v>　</v>
      </c>
      <c r="AA34" s="85" t="str">
        <f t="shared" ref="AA34:AA54" si="41">E34&amp;"　"&amp;F34</f>
        <v>　</v>
      </c>
      <c r="AB34" s="190" t="str">
        <f t="shared" ref="AB34:AB54" si="42">IF(I34&lt;&gt;"",I34,"")</f>
        <v/>
      </c>
      <c r="AC34" s="85" t="str">
        <f t="shared" ref="AC34:AC54" si="43">IF(I34="c","コ",IF(I34="","",DATEDIF(I34,起算日,"y")))</f>
        <v/>
      </c>
      <c r="AD34" s="85" t="str">
        <f t="shared" ref="AD34:AD54" si="44">IF(J34="","",VLOOKUP(J34,個人,2))</f>
        <v/>
      </c>
      <c r="AE34" s="191">
        <f t="shared" ref="AE34:AE54" si="45">L34</f>
        <v>0</v>
      </c>
      <c r="AF34" s="188" t="str">
        <f t="shared" si="15"/>
        <v/>
      </c>
      <c r="AG34" s="191">
        <f t="shared" ref="AG34:AG54" si="46">P34</f>
        <v>0</v>
      </c>
      <c r="AH34" s="188" t="str">
        <f t="shared" si="16"/>
        <v/>
      </c>
      <c r="AI34" s="112">
        <f t="shared" ref="AI34:AI54" si="47">COUNTA(L34,P34)</f>
        <v>0</v>
      </c>
      <c r="AJ34" s="85"/>
      <c r="AK34" s="110" t="str">
        <f t="shared" ref="AK34:AK54" si="48">IF(M34=N34,"",IF(AND(M34="",N34&lt;&gt;""),0,M34))</f>
        <v/>
      </c>
      <c r="AL34" s="298" t="str">
        <f t="shared" ref="AL34:AL54" si="49">IF(N34="","",N34)</f>
        <v/>
      </c>
      <c r="AM34" s="298" t="str">
        <f t="shared" si="8"/>
        <v/>
      </c>
      <c r="AN34" s="110"/>
      <c r="AO34" s="110" t="str">
        <f t="shared" ref="AO34:AO54" si="50">IF(Q34=R34,"",IF(AND(Q34="",R34&lt;&gt;""),0,Q34))</f>
        <v/>
      </c>
      <c r="AP34" s="110" t="str">
        <f t="shared" ref="AP34:AP54" si="51">IF(R34="","",R34)</f>
        <v/>
      </c>
      <c r="AQ34" s="298" t="str">
        <f t="shared" si="10"/>
        <v/>
      </c>
    </row>
    <row r="35" spans="1:43" s="8" customFormat="1" ht="16.5" x14ac:dyDescent="0.2">
      <c r="A35" s="114" t="str">
        <f t="shared" si="24"/>
        <v/>
      </c>
      <c r="B35" s="115"/>
      <c r="C35" s="115"/>
      <c r="D35" s="115"/>
      <c r="E35" s="116"/>
      <c r="F35" s="117"/>
      <c r="G35" s="118"/>
      <c r="H35" s="119"/>
      <c r="I35" s="120"/>
      <c r="J35" s="105" t="str">
        <f t="shared" si="35"/>
        <v/>
      </c>
      <c r="K35" s="102" t="str">
        <f t="shared" si="36"/>
        <v/>
      </c>
      <c r="L35" s="128"/>
      <c r="M35" s="152"/>
      <c r="N35" s="286"/>
      <c r="O35" s="297"/>
      <c r="P35" s="122"/>
      <c r="Q35" s="292"/>
      <c r="R35" s="293"/>
      <c r="S35" s="301"/>
      <c r="T35" s="124"/>
      <c r="U35" s="99"/>
      <c r="W35" s="85" t="str">
        <f t="shared" si="37"/>
        <v/>
      </c>
      <c r="X35" s="85" t="str">
        <f t="shared" si="38"/>
        <v/>
      </c>
      <c r="Y35" s="85" t="str">
        <f t="shared" si="39"/>
        <v/>
      </c>
      <c r="Z35" s="85" t="str">
        <f t="shared" si="40"/>
        <v>　</v>
      </c>
      <c r="AA35" s="85" t="str">
        <f t="shared" si="41"/>
        <v>　</v>
      </c>
      <c r="AB35" s="190" t="str">
        <f t="shared" si="42"/>
        <v/>
      </c>
      <c r="AC35" s="85" t="str">
        <f t="shared" si="43"/>
        <v/>
      </c>
      <c r="AD35" s="85" t="str">
        <f t="shared" si="44"/>
        <v/>
      </c>
      <c r="AE35" s="191">
        <f t="shared" si="45"/>
        <v>0</v>
      </c>
      <c r="AF35" s="188" t="str">
        <f t="shared" si="15"/>
        <v/>
      </c>
      <c r="AG35" s="191">
        <f t="shared" si="46"/>
        <v>0</v>
      </c>
      <c r="AH35" s="188" t="str">
        <f t="shared" si="16"/>
        <v/>
      </c>
      <c r="AI35" s="112">
        <f t="shared" si="47"/>
        <v>0</v>
      </c>
      <c r="AJ35" s="85"/>
      <c r="AK35" s="110" t="str">
        <f t="shared" si="48"/>
        <v/>
      </c>
      <c r="AL35" s="298" t="str">
        <f t="shared" si="49"/>
        <v/>
      </c>
      <c r="AM35" s="298" t="str">
        <f t="shared" si="8"/>
        <v/>
      </c>
      <c r="AN35" s="110"/>
      <c r="AO35" s="110" t="str">
        <f t="shared" si="50"/>
        <v/>
      </c>
      <c r="AP35" s="110" t="str">
        <f t="shared" si="51"/>
        <v/>
      </c>
      <c r="AQ35" s="298" t="str">
        <f t="shared" si="10"/>
        <v/>
      </c>
    </row>
    <row r="36" spans="1:43" s="8" customFormat="1" ht="16.5" x14ac:dyDescent="0.2">
      <c r="A36" s="114" t="str">
        <f t="shared" si="24"/>
        <v/>
      </c>
      <c r="B36" s="115"/>
      <c r="C36" s="115"/>
      <c r="D36" s="115"/>
      <c r="E36" s="116"/>
      <c r="F36" s="117"/>
      <c r="G36" s="118"/>
      <c r="H36" s="119"/>
      <c r="I36" s="120"/>
      <c r="J36" s="105" t="str">
        <f t="shared" si="35"/>
        <v/>
      </c>
      <c r="K36" s="102" t="str">
        <f t="shared" si="36"/>
        <v/>
      </c>
      <c r="L36" s="128"/>
      <c r="M36" s="152"/>
      <c r="N36" s="286"/>
      <c r="O36" s="297"/>
      <c r="P36" s="122"/>
      <c r="Q36" s="292"/>
      <c r="R36" s="293"/>
      <c r="S36" s="301"/>
      <c r="T36" s="124"/>
      <c r="U36" s="99"/>
      <c r="W36" s="85" t="str">
        <f t="shared" si="37"/>
        <v/>
      </c>
      <c r="X36" s="85" t="str">
        <f t="shared" si="38"/>
        <v/>
      </c>
      <c r="Y36" s="85" t="str">
        <f t="shared" si="39"/>
        <v/>
      </c>
      <c r="Z36" s="85" t="str">
        <f t="shared" si="40"/>
        <v>　</v>
      </c>
      <c r="AA36" s="85" t="str">
        <f t="shared" si="41"/>
        <v>　</v>
      </c>
      <c r="AB36" s="190" t="str">
        <f t="shared" si="42"/>
        <v/>
      </c>
      <c r="AC36" s="85" t="str">
        <f t="shared" si="43"/>
        <v/>
      </c>
      <c r="AD36" s="85" t="str">
        <f t="shared" si="44"/>
        <v/>
      </c>
      <c r="AE36" s="191">
        <f t="shared" si="45"/>
        <v>0</v>
      </c>
      <c r="AF36" s="188" t="str">
        <f t="shared" si="15"/>
        <v/>
      </c>
      <c r="AG36" s="191">
        <f t="shared" si="46"/>
        <v>0</v>
      </c>
      <c r="AH36" s="188" t="str">
        <f t="shared" si="16"/>
        <v/>
      </c>
      <c r="AI36" s="112">
        <f t="shared" si="47"/>
        <v>0</v>
      </c>
      <c r="AJ36" s="85"/>
      <c r="AK36" s="110" t="str">
        <f t="shared" si="48"/>
        <v/>
      </c>
      <c r="AL36" s="298" t="str">
        <f t="shared" si="49"/>
        <v/>
      </c>
      <c r="AM36" s="298" t="str">
        <f t="shared" si="8"/>
        <v/>
      </c>
      <c r="AN36" s="110"/>
      <c r="AO36" s="110" t="str">
        <f t="shared" si="50"/>
        <v/>
      </c>
      <c r="AP36" s="110" t="str">
        <f t="shared" si="51"/>
        <v/>
      </c>
      <c r="AQ36" s="298" t="str">
        <f t="shared" si="10"/>
        <v/>
      </c>
    </row>
    <row r="37" spans="1:43" s="8" customFormat="1" ht="16.5" x14ac:dyDescent="0.2">
      <c r="A37" s="114" t="str">
        <f t="shared" si="24"/>
        <v/>
      </c>
      <c r="B37" s="115"/>
      <c r="C37" s="115"/>
      <c r="D37" s="115"/>
      <c r="E37" s="116"/>
      <c r="F37" s="117"/>
      <c r="G37" s="118"/>
      <c r="H37" s="119"/>
      <c r="I37" s="120"/>
      <c r="J37" s="105" t="str">
        <f t="shared" si="35"/>
        <v/>
      </c>
      <c r="K37" s="102" t="str">
        <f t="shared" si="36"/>
        <v/>
      </c>
      <c r="L37" s="128"/>
      <c r="M37" s="152"/>
      <c r="N37" s="286"/>
      <c r="O37" s="297"/>
      <c r="P37" s="122"/>
      <c r="Q37" s="292"/>
      <c r="R37" s="293"/>
      <c r="S37" s="301"/>
      <c r="T37" s="124"/>
      <c r="U37" s="99"/>
      <c r="W37" s="85" t="str">
        <f t="shared" si="37"/>
        <v/>
      </c>
      <c r="X37" s="85" t="str">
        <f t="shared" si="38"/>
        <v/>
      </c>
      <c r="Y37" s="85" t="str">
        <f t="shared" si="39"/>
        <v/>
      </c>
      <c r="Z37" s="85" t="str">
        <f t="shared" si="40"/>
        <v>　</v>
      </c>
      <c r="AA37" s="85" t="str">
        <f t="shared" si="41"/>
        <v>　</v>
      </c>
      <c r="AB37" s="190" t="str">
        <f t="shared" si="42"/>
        <v/>
      </c>
      <c r="AC37" s="85" t="str">
        <f t="shared" si="43"/>
        <v/>
      </c>
      <c r="AD37" s="85" t="str">
        <f t="shared" si="44"/>
        <v/>
      </c>
      <c r="AE37" s="191">
        <f t="shared" si="45"/>
        <v>0</v>
      </c>
      <c r="AF37" s="188" t="str">
        <f t="shared" si="15"/>
        <v/>
      </c>
      <c r="AG37" s="191">
        <f t="shared" si="46"/>
        <v>0</v>
      </c>
      <c r="AH37" s="188" t="str">
        <f t="shared" si="16"/>
        <v/>
      </c>
      <c r="AI37" s="112">
        <f t="shared" si="47"/>
        <v>0</v>
      </c>
      <c r="AJ37" s="85"/>
      <c r="AK37" s="110" t="str">
        <f t="shared" si="48"/>
        <v/>
      </c>
      <c r="AL37" s="298" t="str">
        <f t="shared" si="49"/>
        <v/>
      </c>
      <c r="AM37" s="298" t="str">
        <f t="shared" si="8"/>
        <v/>
      </c>
      <c r="AN37" s="110"/>
      <c r="AO37" s="110" t="str">
        <f t="shared" si="50"/>
        <v/>
      </c>
      <c r="AP37" s="110" t="str">
        <f t="shared" si="51"/>
        <v/>
      </c>
      <c r="AQ37" s="298" t="str">
        <f t="shared" si="10"/>
        <v/>
      </c>
    </row>
    <row r="38" spans="1:43" s="8" customFormat="1" ht="16.5" x14ac:dyDescent="0.2">
      <c r="A38" s="114" t="str">
        <f t="shared" si="24"/>
        <v/>
      </c>
      <c r="B38" s="115"/>
      <c r="C38" s="115"/>
      <c r="D38" s="115"/>
      <c r="E38" s="116"/>
      <c r="F38" s="117"/>
      <c r="G38" s="118"/>
      <c r="H38" s="119"/>
      <c r="I38" s="120"/>
      <c r="J38" s="105" t="str">
        <f t="shared" si="35"/>
        <v/>
      </c>
      <c r="K38" s="102" t="str">
        <f t="shared" si="36"/>
        <v/>
      </c>
      <c r="L38" s="128"/>
      <c r="M38" s="152"/>
      <c r="N38" s="286"/>
      <c r="O38" s="297"/>
      <c r="P38" s="122"/>
      <c r="Q38" s="292"/>
      <c r="R38" s="293"/>
      <c r="S38" s="301"/>
      <c r="T38" s="124"/>
      <c r="U38" s="99"/>
      <c r="W38" s="85" t="str">
        <f t="shared" si="37"/>
        <v/>
      </c>
      <c r="X38" s="85" t="str">
        <f t="shared" si="38"/>
        <v/>
      </c>
      <c r="Y38" s="85" t="str">
        <f t="shared" si="39"/>
        <v/>
      </c>
      <c r="Z38" s="85" t="str">
        <f t="shared" si="40"/>
        <v>　</v>
      </c>
      <c r="AA38" s="85" t="str">
        <f t="shared" si="41"/>
        <v>　</v>
      </c>
      <c r="AB38" s="190" t="str">
        <f t="shared" si="42"/>
        <v/>
      </c>
      <c r="AC38" s="85" t="str">
        <f t="shared" si="43"/>
        <v/>
      </c>
      <c r="AD38" s="85" t="str">
        <f t="shared" si="44"/>
        <v/>
      </c>
      <c r="AE38" s="191">
        <f t="shared" si="45"/>
        <v>0</v>
      </c>
      <c r="AF38" s="188" t="str">
        <f t="shared" si="15"/>
        <v/>
      </c>
      <c r="AG38" s="191">
        <f t="shared" si="46"/>
        <v>0</v>
      </c>
      <c r="AH38" s="188" t="str">
        <f t="shared" si="16"/>
        <v/>
      </c>
      <c r="AI38" s="112">
        <f t="shared" si="47"/>
        <v>0</v>
      </c>
      <c r="AJ38" s="85"/>
      <c r="AK38" s="110" t="str">
        <f t="shared" si="48"/>
        <v/>
      </c>
      <c r="AL38" s="298" t="str">
        <f t="shared" si="49"/>
        <v/>
      </c>
      <c r="AM38" s="298" t="str">
        <f t="shared" si="8"/>
        <v/>
      </c>
      <c r="AN38" s="110"/>
      <c r="AO38" s="110" t="str">
        <f t="shared" si="50"/>
        <v/>
      </c>
      <c r="AP38" s="110" t="str">
        <f t="shared" si="51"/>
        <v/>
      </c>
      <c r="AQ38" s="298" t="str">
        <f t="shared" si="10"/>
        <v/>
      </c>
    </row>
    <row r="39" spans="1:43" s="8" customFormat="1" ht="16.5" x14ac:dyDescent="0.2">
      <c r="A39" s="114" t="str">
        <f t="shared" si="24"/>
        <v/>
      </c>
      <c r="B39" s="115"/>
      <c r="C39" s="115"/>
      <c r="D39" s="115"/>
      <c r="E39" s="116"/>
      <c r="F39" s="117"/>
      <c r="G39" s="118"/>
      <c r="H39" s="119"/>
      <c r="I39" s="120"/>
      <c r="J39" s="105" t="str">
        <f t="shared" si="35"/>
        <v/>
      </c>
      <c r="K39" s="102" t="str">
        <f t="shared" si="36"/>
        <v/>
      </c>
      <c r="L39" s="128"/>
      <c r="M39" s="152"/>
      <c r="N39" s="286"/>
      <c r="O39" s="297"/>
      <c r="P39" s="122"/>
      <c r="Q39" s="292"/>
      <c r="R39" s="293"/>
      <c r="S39" s="301"/>
      <c r="T39" s="124"/>
      <c r="U39" s="99"/>
      <c r="W39" s="85" t="str">
        <f t="shared" si="37"/>
        <v/>
      </c>
      <c r="X39" s="85" t="str">
        <f t="shared" si="38"/>
        <v/>
      </c>
      <c r="Y39" s="85" t="str">
        <f t="shared" si="39"/>
        <v/>
      </c>
      <c r="Z39" s="85" t="str">
        <f t="shared" si="40"/>
        <v>　</v>
      </c>
      <c r="AA39" s="85" t="str">
        <f t="shared" si="41"/>
        <v>　</v>
      </c>
      <c r="AB39" s="190" t="str">
        <f t="shared" si="42"/>
        <v/>
      </c>
      <c r="AC39" s="85" t="str">
        <f t="shared" si="43"/>
        <v/>
      </c>
      <c r="AD39" s="85" t="str">
        <f t="shared" si="44"/>
        <v/>
      </c>
      <c r="AE39" s="191">
        <f t="shared" si="45"/>
        <v>0</v>
      </c>
      <c r="AF39" s="188" t="str">
        <f t="shared" si="15"/>
        <v/>
      </c>
      <c r="AG39" s="191">
        <f t="shared" si="46"/>
        <v>0</v>
      </c>
      <c r="AH39" s="188" t="str">
        <f t="shared" si="16"/>
        <v/>
      </c>
      <c r="AI39" s="112">
        <f t="shared" si="47"/>
        <v>0</v>
      </c>
      <c r="AJ39" s="85"/>
      <c r="AK39" s="110" t="str">
        <f t="shared" si="48"/>
        <v/>
      </c>
      <c r="AL39" s="298" t="str">
        <f t="shared" si="49"/>
        <v/>
      </c>
      <c r="AM39" s="298" t="str">
        <f t="shared" si="8"/>
        <v/>
      </c>
      <c r="AN39" s="110"/>
      <c r="AO39" s="110" t="str">
        <f t="shared" si="50"/>
        <v/>
      </c>
      <c r="AP39" s="110" t="str">
        <f t="shared" si="51"/>
        <v/>
      </c>
      <c r="AQ39" s="298" t="str">
        <f t="shared" si="10"/>
        <v/>
      </c>
    </row>
    <row r="40" spans="1:43" s="8" customFormat="1" ht="16.5" x14ac:dyDescent="0.2">
      <c r="A40" s="114" t="str">
        <f t="shared" si="24"/>
        <v/>
      </c>
      <c r="B40" s="115"/>
      <c r="C40" s="115"/>
      <c r="D40" s="115"/>
      <c r="E40" s="116"/>
      <c r="F40" s="117"/>
      <c r="G40" s="118"/>
      <c r="H40" s="119"/>
      <c r="I40" s="120"/>
      <c r="J40" s="105" t="str">
        <f t="shared" si="35"/>
        <v/>
      </c>
      <c r="K40" s="102" t="str">
        <f t="shared" si="36"/>
        <v/>
      </c>
      <c r="L40" s="128"/>
      <c r="M40" s="152"/>
      <c r="N40" s="286"/>
      <c r="O40" s="297"/>
      <c r="P40" s="122"/>
      <c r="Q40" s="292"/>
      <c r="R40" s="293"/>
      <c r="S40" s="301"/>
      <c r="T40" s="124"/>
      <c r="U40" s="99"/>
      <c r="W40" s="85" t="str">
        <f t="shared" si="37"/>
        <v/>
      </c>
      <c r="X40" s="85" t="str">
        <f t="shared" si="38"/>
        <v/>
      </c>
      <c r="Y40" s="85" t="str">
        <f t="shared" si="39"/>
        <v/>
      </c>
      <c r="Z40" s="85" t="str">
        <f t="shared" si="40"/>
        <v>　</v>
      </c>
      <c r="AA40" s="85" t="str">
        <f t="shared" si="41"/>
        <v>　</v>
      </c>
      <c r="AB40" s="190" t="str">
        <f t="shared" si="42"/>
        <v/>
      </c>
      <c r="AC40" s="85" t="str">
        <f t="shared" si="43"/>
        <v/>
      </c>
      <c r="AD40" s="85" t="str">
        <f t="shared" si="44"/>
        <v/>
      </c>
      <c r="AE40" s="191">
        <f t="shared" si="45"/>
        <v>0</v>
      </c>
      <c r="AF40" s="188" t="str">
        <f t="shared" si="15"/>
        <v/>
      </c>
      <c r="AG40" s="191">
        <f t="shared" si="46"/>
        <v>0</v>
      </c>
      <c r="AH40" s="188" t="str">
        <f t="shared" si="16"/>
        <v/>
      </c>
      <c r="AI40" s="112">
        <f t="shared" si="47"/>
        <v>0</v>
      </c>
      <c r="AJ40" s="85"/>
      <c r="AK40" s="110" t="str">
        <f t="shared" si="48"/>
        <v/>
      </c>
      <c r="AL40" s="298" t="str">
        <f t="shared" si="49"/>
        <v/>
      </c>
      <c r="AM40" s="298" t="str">
        <f t="shared" si="8"/>
        <v/>
      </c>
      <c r="AN40" s="110"/>
      <c r="AO40" s="110" t="str">
        <f t="shared" si="50"/>
        <v/>
      </c>
      <c r="AP40" s="110" t="str">
        <f t="shared" si="51"/>
        <v/>
      </c>
      <c r="AQ40" s="298" t="str">
        <f t="shared" si="10"/>
        <v/>
      </c>
    </row>
    <row r="41" spans="1:43" s="8" customFormat="1" ht="16.5" x14ac:dyDescent="0.2">
      <c r="A41" s="114" t="str">
        <f t="shared" si="24"/>
        <v/>
      </c>
      <c r="B41" s="115"/>
      <c r="C41" s="115"/>
      <c r="D41" s="115"/>
      <c r="E41" s="116"/>
      <c r="F41" s="117"/>
      <c r="G41" s="118"/>
      <c r="H41" s="119"/>
      <c r="I41" s="120"/>
      <c r="J41" s="105" t="str">
        <f t="shared" si="35"/>
        <v/>
      </c>
      <c r="K41" s="102" t="str">
        <f t="shared" si="36"/>
        <v/>
      </c>
      <c r="L41" s="128"/>
      <c r="M41" s="152"/>
      <c r="N41" s="286"/>
      <c r="O41" s="297"/>
      <c r="P41" s="122"/>
      <c r="Q41" s="292"/>
      <c r="R41" s="293"/>
      <c r="S41" s="301"/>
      <c r="T41" s="124"/>
      <c r="U41" s="99"/>
      <c r="W41" s="85" t="str">
        <f t="shared" si="37"/>
        <v/>
      </c>
      <c r="X41" s="85" t="str">
        <f t="shared" si="38"/>
        <v/>
      </c>
      <c r="Y41" s="85" t="str">
        <f t="shared" si="39"/>
        <v/>
      </c>
      <c r="Z41" s="85" t="str">
        <f t="shared" si="40"/>
        <v>　</v>
      </c>
      <c r="AA41" s="85" t="str">
        <f t="shared" si="41"/>
        <v>　</v>
      </c>
      <c r="AB41" s="190" t="str">
        <f t="shared" si="42"/>
        <v/>
      </c>
      <c r="AC41" s="85" t="str">
        <f t="shared" si="43"/>
        <v/>
      </c>
      <c r="AD41" s="85" t="str">
        <f t="shared" si="44"/>
        <v/>
      </c>
      <c r="AE41" s="191">
        <f t="shared" si="45"/>
        <v>0</v>
      </c>
      <c r="AF41" s="188" t="str">
        <f t="shared" si="15"/>
        <v/>
      </c>
      <c r="AG41" s="191">
        <f t="shared" si="46"/>
        <v>0</v>
      </c>
      <c r="AH41" s="188" t="str">
        <f t="shared" si="16"/>
        <v/>
      </c>
      <c r="AI41" s="112">
        <f t="shared" si="47"/>
        <v>0</v>
      </c>
      <c r="AJ41" s="85"/>
      <c r="AK41" s="110" t="str">
        <f t="shared" si="48"/>
        <v/>
      </c>
      <c r="AL41" s="298" t="str">
        <f t="shared" si="49"/>
        <v/>
      </c>
      <c r="AM41" s="298" t="str">
        <f t="shared" si="8"/>
        <v/>
      </c>
      <c r="AN41" s="110"/>
      <c r="AO41" s="110" t="str">
        <f t="shared" si="50"/>
        <v/>
      </c>
      <c r="AP41" s="110" t="str">
        <f t="shared" si="51"/>
        <v/>
      </c>
      <c r="AQ41" s="298" t="str">
        <f t="shared" si="10"/>
        <v/>
      </c>
    </row>
    <row r="42" spans="1:43" s="8" customFormat="1" ht="16.5" x14ac:dyDescent="0.2">
      <c r="A42" s="114" t="str">
        <f t="shared" si="24"/>
        <v/>
      </c>
      <c r="B42" s="115"/>
      <c r="C42" s="115"/>
      <c r="D42" s="115"/>
      <c r="E42" s="116"/>
      <c r="F42" s="117"/>
      <c r="G42" s="118"/>
      <c r="H42" s="119"/>
      <c r="I42" s="120"/>
      <c r="J42" s="105" t="str">
        <f t="shared" si="35"/>
        <v/>
      </c>
      <c r="K42" s="102" t="str">
        <f t="shared" si="36"/>
        <v/>
      </c>
      <c r="L42" s="128"/>
      <c r="M42" s="152"/>
      <c r="N42" s="286"/>
      <c r="O42" s="297"/>
      <c r="P42" s="122"/>
      <c r="Q42" s="292"/>
      <c r="R42" s="293"/>
      <c r="S42" s="301"/>
      <c r="T42" s="124"/>
      <c r="U42" s="99"/>
      <c r="W42" s="85" t="str">
        <f t="shared" si="37"/>
        <v/>
      </c>
      <c r="X42" s="85" t="str">
        <f t="shared" si="38"/>
        <v/>
      </c>
      <c r="Y42" s="85" t="str">
        <f t="shared" si="39"/>
        <v/>
      </c>
      <c r="Z42" s="85" t="str">
        <f t="shared" si="40"/>
        <v>　</v>
      </c>
      <c r="AA42" s="85" t="str">
        <f t="shared" si="41"/>
        <v>　</v>
      </c>
      <c r="AB42" s="190" t="str">
        <f t="shared" si="42"/>
        <v/>
      </c>
      <c r="AC42" s="85" t="str">
        <f t="shared" si="43"/>
        <v/>
      </c>
      <c r="AD42" s="85" t="str">
        <f t="shared" si="44"/>
        <v/>
      </c>
      <c r="AE42" s="191">
        <f t="shared" si="45"/>
        <v>0</v>
      </c>
      <c r="AF42" s="188" t="str">
        <f t="shared" si="15"/>
        <v/>
      </c>
      <c r="AG42" s="191">
        <f t="shared" si="46"/>
        <v>0</v>
      </c>
      <c r="AH42" s="188" t="str">
        <f t="shared" si="16"/>
        <v/>
      </c>
      <c r="AI42" s="112">
        <f t="shared" si="47"/>
        <v>0</v>
      </c>
      <c r="AJ42" s="85"/>
      <c r="AK42" s="110" t="str">
        <f t="shared" si="48"/>
        <v/>
      </c>
      <c r="AL42" s="298" t="str">
        <f t="shared" si="49"/>
        <v/>
      </c>
      <c r="AM42" s="298" t="str">
        <f t="shared" si="8"/>
        <v/>
      </c>
      <c r="AN42" s="110"/>
      <c r="AO42" s="110" t="str">
        <f t="shared" si="50"/>
        <v/>
      </c>
      <c r="AP42" s="110" t="str">
        <f t="shared" si="51"/>
        <v/>
      </c>
      <c r="AQ42" s="298" t="str">
        <f t="shared" si="10"/>
        <v/>
      </c>
    </row>
    <row r="43" spans="1:43" s="8" customFormat="1" ht="16.5" x14ac:dyDescent="0.2">
      <c r="A43" s="114" t="str">
        <f t="shared" si="24"/>
        <v/>
      </c>
      <c r="B43" s="115"/>
      <c r="C43" s="115"/>
      <c r="D43" s="115"/>
      <c r="E43" s="116"/>
      <c r="F43" s="117"/>
      <c r="G43" s="118"/>
      <c r="H43" s="119"/>
      <c r="I43" s="120"/>
      <c r="J43" s="105" t="str">
        <f t="shared" si="35"/>
        <v/>
      </c>
      <c r="K43" s="102" t="str">
        <f t="shared" si="36"/>
        <v/>
      </c>
      <c r="L43" s="128"/>
      <c r="M43" s="152"/>
      <c r="N43" s="286"/>
      <c r="O43" s="297"/>
      <c r="P43" s="122"/>
      <c r="Q43" s="292"/>
      <c r="R43" s="293"/>
      <c r="S43" s="301"/>
      <c r="T43" s="124"/>
      <c r="U43" s="99"/>
      <c r="W43" s="85" t="str">
        <f t="shared" si="37"/>
        <v/>
      </c>
      <c r="X43" s="85" t="str">
        <f t="shared" si="38"/>
        <v/>
      </c>
      <c r="Y43" s="85" t="str">
        <f t="shared" si="39"/>
        <v/>
      </c>
      <c r="Z43" s="85" t="str">
        <f t="shared" si="40"/>
        <v>　</v>
      </c>
      <c r="AA43" s="85" t="str">
        <f t="shared" si="41"/>
        <v>　</v>
      </c>
      <c r="AB43" s="190" t="str">
        <f t="shared" si="42"/>
        <v/>
      </c>
      <c r="AC43" s="85" t="str">
        <f t="shared" si="43"/>
        <v/>
      </c>
      <c r="AD43" s="85" t="str">
        <f t="shared" si="44"/>
        <v/>
      </c>
      <c r="AE43" s="191">
        <f t="shared" si="45"/>
        <v>0</v>
      </c>
      <c r="AF43" s="188" t="str">
        <f t="shared" si="15"/>
        <v/>
      </c>
      <c r="AG43" s="191">
        <f t="shared" si="46"/>
        <v>0</v>
      </c>
      <c r="AH43" s="188" t="str">
        <f t="shared" si="16"/>
        <v/>
      </c>
      <c r="AI43" s="112">
        <f t="shared" si="47"/>
        <v>0</v>
      </c>
      <c r="AJ43" s="85"/>
      <c r="AK43" s="110" t="str">
        <f t="shared" si="48"/>
        <v/>
      </c>
      <c r="AL43" s="298" t="str">
        <f t="shared" si="49"/>
        <v/>
      </c>
      <c r="AM43" s="298" t="str">
        <f t="shared" si="8"/>
        <v/>
      </c>
      <c r="AN43" s="110"/>
      <c r="AO43" s="110" t="str">
        <f t="shared" si="50"/>
        <v/>
      </c>
      <c r="AP43" s="110" t="str">
        <f t="shared" si="51"/>
        <v/>
      </c>
      <c r="AQ43" s="298" t="str">
        <f t="shared" si="10"/>
        <v/>
      </c>
    </row>
    <row r="44" spans="1:43" s="8" customFormat="1" ht="16.5" x14ac:dyDescent="0.2">
      <c r="A44" s="114" t="str">
        <f t="shared" si="24"/>
        <v/>
      </c>
      <c r="B44" s="115"/>
      <c r="C44" s="115"/>
      <c r="D44" s="115"/>
      <c r="E44" s="116"/>
      <c r="F44" s="117"/>
      <c r="G44" s="118"/>
      <c r="H44" s="119"/>
      <c r="I44" s="120"/>
      <c r="J44" s="105" t="str">
        <f t="shared" si="35"/>
        <v/>
      </c>
      <c r="K44" s="102" t="str">
        <f t="shared" si="36"/>
        <v/>
      </c>
      <c r="L44" s="128"/>
      <c r="M44" s="152"/>
      <c r="N44" s="286"/>
      <c r="O44" s="297"/>
      <c r="P44" s="122"/>
      <c r="Q44" s="292"/>
      <c r="R44" s="293"/>
      <c r="S44" s="301"/>
      <c r="T44" s="124"/>
      <c r="U44" s="99"/>
      <c r="W44" s="85" t="str">
        <f t="shared" si="37"/>
        <v/>
      </c>
      <c r="X44" s="85" t="str">
        <f t="shared" si="38"/>
        <v/>
      </c>
      <c r="Y44" s="85" t="str">
        <f t="shared" si="39"/>
        <v/>
      </c>
      <c r="Z44" s="85" t="str">
        <f t="shared" si="40"/>
        <v>　</v>
      </c>
      <c r="AA44" s="85" t="str">
        <f t="shared" si="41"/>
        <v>　</v>
      </c>
      <c r="AB44" s="190" t="str">
        <f t="shared" si="42"/>
        <v/>
      </c>
      <c r="AC44" s="85" t="str">
        <f t="shared" si="43"/>
        <v/>
      </c>
      <c r="AD44" s="85" t="str">
        <f t="shared" si="44"/>
        <v/>
      </c>
      <c r="AE44" s="191">
        <f t="shared" si="45"/>
        <v>0</v>
      </c>
      <c r="AF44" s="188" t="str">
        <f t="shared" si="15"/>
        <v/>
      </c>
      <c r="AG44" s="191">
        <f t="shared" si="46"/>
        <v>0</v>
      </c>
      <c r="AH44" s="188" t="str">
        <f t="shared" si="16"/>
        <v/>
      </c>
      <c r="AI44" s="112">
        <f t="shared" si="47"/>
        <v>0</v>
      </c>
      <c r="AJ44" s="85"/>
      <c r="AK44" s="110" t="str">
        <f t="shared" si="48"/>
        <v/>
      </c>
      <c r="AL44" s="298" t="str">
        <f t="shared" si="49"/>
        <v/>
      </c>
      <c r="AM44" s="298" t="str">
        <f t="shared" si="8"/>
        <v/>
      </c>
      <c r="AN44" s="110"/>
      <c r="AO44" s="110" t="str">
        <f t="shared" si="50"/>
        <v/>
      </c>
      <c r="AP44" s="110" t="str">
        <f t="shared" si="51"/>
        <v/>
      </c>
      <c r="AQ44" s="298" t="str">
        <f t="shared" si="10"/>
        <v/>
      </c>
    </row>
    <row r="45" spans="1:43" s="8" customFormat="1" ht="16.5" x14ac:dyDescent="0.2">
      <c r="A45" s="114" t="str">
        <f t="shared" si="24"/>
        <v/>
      </c>
      <c r="B45" s="115"/>
      <c r="C45" s="115"/>
      <c r="D45" s="115"/>
      <c r="E45" s="116"/>
      <c r="F45" s="117"/>
      <c r="G45" s="118"/>
      <c r="H45" s="119"/>
      <c r="I45" s="120"/>
      <c r="J45" s="105" t="str">
        <f t="shared" si="35"/>
        <v/>
      </c>
      <c r="K45" s="102" t="str">
        <f t="shared" si="36"/>
        <v/>
      </c>
      <c r="L45" s="128"/>
      <c r="M45" s="152"/>
      <c r="N45" s="286"/>
      <c r="O45" s="297"/>
      <c r="P45" s="122"/>
      <c r="Q45" s="292"/>
      <c r="R45" s="293"/>
      <c r="S45" s="301"/>
      <c r="T45" s="124"/>
      <c r="U45" s="99"/>
      <c r="W45" s="85" t="str">
        <f t="shared" si="37"/>
        <v/>
      </c>
      <c r="X45" s="85" t="str">
        <f t="shared" si="38"/>
        <v/>
      </c>
      <c r="Y45" s="85" t="str">
        <f t="shared" si="39"/>
        <v/>
      </c>
      <c r="Z45" s="85" t="str">
        <f t="shared" si="40"/>
        <v>　</v>
      </c>
      <c r="AA45" s="85" t="str">
        <f t="shared" si="41"/>
        <v>　</v>
      </c>
      <c r="AB45" s="190" t="str">
        <f t="shared" si="42"/>
        <v/>
      </c>
      <c r="AC45" s="85" t="str">
        <f t="shared" si="43"/>
        <v/>
      </c>
      <c r="AD45" s="85" t="str">
        <f t="shared" si="44"/>
        <v/>
      </c>
      <c r="AE45" s="191">
        <f t="shared" si="45"/>
        <v>0</v>
      </c>
      <c r="AF45" s="188" t="str">
        <f t="shared" si="15"/>
        <v/>
      </c>
      <c r="AG45" s="191">
        <f t="shared" si="46"/>
        <v>0</v>
      </c>
      <c r="AH45" s="188" t="str">
        <f t="shared" si="16"/>
        <v/>
      </c>
      <c r="AI45" s="112">
        <f t="shared" si="47"/>
        <v>0</v>
      </c>
      <c r="AJ45" s="85"/>
      <c r="AK45" s="110" t="str">
        <f t="shared" si="48"/>
        <v/>
      </c>
      <c r="AL45" s="298" t="str">
        <f t="shared" si="49"/>
        <v/>
      </c>
      <c r="AM45" s="298" t="str">
        <f t="shared" si="8"/>
        <v/>
      </c>
      <c r="AN45" s="110"/>
      <c r="AO45" s="110" t="str">
        <f t="shared" si="50"/>
        <v/>
      </c>
      <c r="AP45" s="110" t="str">
        <f t="shared" si="51"/>
        <v/>
      </c>
      <c r="AQ45" s="298" t="str">
        <f t="shared" si="10"/>
        <v/>
      </c>
    </row>
    <row r="46" spans="1:43" s="8" customFormat="1" ht="16.5" x14ac:dyDescent="0.2">
      <c r="A46" s="114" t="str">
        <f t="shared" si="24"/>
        <v/>
      </c>
      <c r="B46" s="115"/>
      <c r="C46" s="115"/>
      <c r="D46" s="115"/>
      <c r="E46" s="116"/>
      <c r="F46" s="117"/>
      <c r="G46" s="118"/>
      <c r="H46" s="119"/>
      <c r="I46" s="120"/>
      <c r="J46" s="105" t="str">
        <f t="shared" si="35"/>
        <v/>
      </c>
      <c r="K46" s="102" t="str">
        <f t="shared" si="36"/>
        <v/>
      </c>
      <c r="L46" s="128"/>
      <c r="M46" s="152"/>
      <c r="N46" s="286"/>
      <c r="O46" s="297"/>
      <c r="P46" s="122"/>
      <c r="Q46" s="292"/>
      <c r="R46" s="293"/>
      <c r="S46" s="301"/>
      <c r="T46" s="124"/>
      <c r="U46" s="99"/>
      <c r="W46" s="85" t="str">
        <f t="shared" si="37"/>
        <v/>
      </c>
      <c r="X46" s="85" t="str">
        <f t="shared" si="38"/>
        <v/>
      </c>
      <c r="Y46" s="85" t="str">
        <f t="shared" si="39"/>
        <v/>
      </c>
      <c r="Z46" s="85" t="str">
        <f t="shared" si="40"/>
        <v>　</v>
      </c>
      <c r="AA46" s="85" t="str">
        <f t="shared" si="41"/>
        <v>　</v>
      </c>
      <c r="AB46" s="190" t="str">
        <f t="shared" si="42"/>
        <v/>
      </c>
      <c r="AC46" s="85" t="str">
        <f t="shared" si="43"/>
        <v/>
      </c>
      <c r="AD46" s="85" t="str">
        <f t="shared" si="44"/>
        <v/>
      </c>
      <c r="AE46" s="191">
        <f t="shared" si="45"/>
        <v>0</v>
      </c>
      <c r="AF46" s="188" t="str">
        <f t="shared" si="15"/>
        <v/>
      </c>
      <c r="AG46" s="191">
        <f t="shared" si="46"/>
        <v>0</v>
      </c>
      <c r="AH46" s="188" t="str">
        <f t="shared" si="16"/>
        <v/>
      </c>
      <c r="AI46" s="112">
        <f t="shared" si="47"/>
        <v>0</v>
      </c>
      <c r="AJ46" s="85"/>
      <c r="AK46" s="110" t="str">
        <f t="shared" si="48"/>
        <v/>
      </c>
      <c r="AL46" s="298" t="str">
        <f t="shared" si="49"/>
        <v/>
      </c>
      <c r="AM46" s="298" t="str">
        <f t="shared" si="8"/>
        <v/>
      </c>
      <c r="AN46" s="110"/>
      <c r="AO46" s="110" t="str">
        <f t="shared" si="50"/>
        <v/>
      </c>
      <c r="AP46" s="110" t="str">
        <f t="shared" si="51"/>
        <v/>
      </c>
      <c r="AQ46" s="298" t="str">
        <f t="shared" si="10"/>
        <v/>
      </c>
    </row>
    <row r="47" spans="1:43" s="8" customFormat="1" ht="16.5" x14ac:dyDescent="0.2">
      <c r="A47" s="114" t="str">
        <f t="shared" si="24"/>
        <v/>
      </c>
      <c r="B47" s="115"/>
      <c r="C47" s="115"/>
      <c r="D47" s="115"/>
      <c r="E47" s="116"/>
      <c r="F47" s="117"/>
      <c r="G47" s="118"/>
      <c r="H47" s="119"/>
      <c r="I47" s="120"/>
      <c r="J47" s="105" t="str">
        <f t="shared" si="35"/>
        <v/>
      </c>
      <c r="K47" s="102" t="str">
        <f t="shared" si="36"/>
        <v/>
      </c>
      <c r="L47" s="128"/>
      <c r="M47" s="152"/>
      <c r="N47" s="286"/>
      <c r="O47" s="297"/>
      <c r="P47" s="122"/>
      <c r="Q47" s="292"/>
      <c r="R47" s="293"/>
      <c r="S47" s="301"/>
      <c r="T47" s="124"/>
      <c r="U47" s="99"/>
      <c r="W47" s="85" t="str">
        <f t="shared" si="37"/>
        <v/>
      </c>
      <c r="X47" s="85" t="str">
        <f t="shared" si="38"/>
        <v/>
      </c>
      <c r="Y47" s="85" t="str">
        <f t="shared" si="39"/>
        <v/>
      </c>
      <c r="Z47" s="85" t="str">
        <f t="shared" si="40"/>
        <v>　</v>
      </c>
      <c r="AA47" s="85" t="str">
        <f t="shared" si="41"/>
        <v>　</v>
      </c>
      <c r="AB47" s="190" t="str">
        <f t="shared" si="42"/>
        <v/>
      </c>
      <c r="AC47" s="85" t="str">
        <f t="shared" si="43"/>
        <v/>
      </c>
      <c r="AD47" s="85" t="str">
        <f t="shared" si="44"/>
        <v/>
      </c>
      <c r="AE47" s="191">
        <f t="shared" si="45"/>
        <v>0</v>
      </c>
      <c r="AF47" s="188" t="str">
        <f t="shared" si="15"/>
        <v/>
      </c>
      <c r="AG47" s="191">
        <f t="shared" si="46"/>
        <v>0</v>
      </c>
      <c r="AH47" s="188" t="str">
        <f t="shared" si="16"/>
        <v/>
      </c>
      <c r="AI47" s="112">
        <f t="shared" si="47"/>
        <v>0</v>
      </c>
      <c r="AJ47" s="85"/>
      <c r="AK47" s="110" t="str">
        <f t="shared" si="48"/>
        <v/>
      </c>
      <c r="AL47" s="298" t="str">
        <f t="shared" si="49"/>
        <v/>
      </c>
      <c r="AM47" s="298" t="str">
        <f t="shared" si="8"/>
        <v/>
      </c>
      <c r="AN47" s="110"/>
      <c r="AO47" s="110" t="str">
        <f t="shared" si="50"/>
        <v/>
      </c>
      <c r="AP47" s="110" t="str">
        <f t="shared" si="51"/>
        <v/>
      </c>
      <c r="AQ47" s="298" t="str">
        <f t="shared" si="10"/>
        <v/>
      </c>
    </row>
    <row r="48" spans="1:43" s="8" customFormat="1" ht="16.5" x14ac:dyDescent="0.2">
      <c r="A48" s="114" t="str">
        <f t="shared" si="24"/>
        <v/>
      </c>
      <c r="B48" s="115"/>
      <c r="C48" s="115"/>
      <c r="D48" s="115"/>
      <c r="E48" s="116"/>
      <c r="F48" s="117"/>
      <c r="G48" s="118"/>
      <c r="H48" s="119"/>
      <c r="I48" s="120"/>
      <c r="J48" s="105" t="str">
        <f t="shared" si="35"/>
        <v/>
      </c>
      <c r="K48" s="102" t="str">
        <f t="shared" si="36"/>
        <v/>
      </c>
      <c r="L48" s="128"/>
      <c r="M48" s="152"/>
      <c r="N48" s="286"/>
      <c r="O48" s="297"/>
      <c r="P48" s="122"/>
      <c r="Q48" s="292"/>
      <c r="R48" s="293"/>
      <c r="S48" s="301"/>
      <c r="T48" s="124"/>
      <c r="U48" s="99"/>
      <c r="W48" s="85" t="str">
        <f t="shared" si="37"/>
        <v/>
      </c>
      <c r="X48" s="85" t="str">
        <f t="shared" si="38"/>
        <v/>
      </c>
      <c r="Y48" s="85" t="str">
        <f t="shared" si="39"/>
        <v/>
      </c>
      <c r="Z48" s="85" t="str">
        <f t="shared" si="40"/>
        <v>　</v>
      </c>
      <c r="AA48" s="85" t="str">
        <f t="shared" si="41"/>
        <v>　</v>
      </c>
      <c r="AB48" s="190" t="str">
        <f t="shared" si="42"/>
        <v/>
      </c>
      <c r="AC48" s="85" t="str">
        <f t="shared" si="43"/>
        <v/>
      </c>
      <c r="AD48" s="85" t="str">
        <f t="shared" si="44"/>
        <v/>
      </c>
      <c r="AE48" s="191">
        <f t="shared" si="45"/>
        <v>0</v>
      </c>
      <c r="AF48" s="188" t="str">
        <f t="shared" si="15"/>
        <v/>
      </c>
      <c r="AG48" s="191">
        <f t="shared" si="46"/>
        <v>0</v>
      </c>
      <c r="AH48" s="188" t="str">
        <f t="shared" si="16"/>
        <v/>
      </c>
      <c r="AI48" s="112">
        <f t="shared" si="47"/>
        <v>0</v>
      </c>
      <c r="AJ48" s="85"/>
      <c r="AK48" s="110" t="str">
        <f t="shared" si="48"/>
        <v/>
      </c>
      <c r="AL48" s="298" t="str">
        <f t="shared" si="49"/>
        <v/>
      </c>
      <c r="AM48" s="298" t="str">
        <f t="shared" si="8"/>
        <v/>
      </c>
      <c r="AN48" s="110"/>
      <c r="AO48" s="110" t="str">
        <f t="shared" si="50"/>
        <v/>
      </c>
      <c r="AP48" s="110" t="str">
        <f t="shared" si="51"/>
        <v/>
      </c>
      <c r="AQ48" s="298" t="str">
        <f t="shared" si="10"/>
        <v/>
      </c>
    </row>
    <row r="49" spans="1:43" s="8" customFormat="1" ht="16.5" x14ac:dyDescent="0.2">
      <c r="A49" s="114" t="str">
        <f t="shared" si="24"/>
        <v/>
      </c>
      <c r="B49" s="115"/>
      <c r="C49" s="115"/>
      <c r="D49" s="115"/>
      <c r="E49" s="116"/>
      <c r="F49" s="117"/>
      <c r="G49" s="118"/>
      <c r="H49" s="119"/>
      <c r="I49" s="120"/>
      <c r="J49" s="105" t="str">
        <f t="shared" si="35"/>
        <v/>
      </c>
      <c r="K49" s="102" t="str">
        <f t="shared" si="36"/>
        <v/>
      </c>
      <c r="L49" s="128"/>
      <c r="M49" s="152"/>
      <c r="N49" s="286"/>
      <c r="O49" s="297"/>
      <c r="P49" s="122"/>
      <c r="Q49" s="292"/>
      <c r="R49" s="293"/>
      <c r="S49" s="301"/>
      <c r="T49" s="124"/>
      <c r="U49" s="99"/>
      <c r="W49" s="85" t="str">
        <f t="shared" si="37"/>
        <v/>
      </c>
      <c r="X49" s="85" t="str">
        <f t="shared" si="38"/>
        <v/>
      </c>
      <c r="Y49" s="85" t="str">
        <f t="shared" si="39"/>
        <v/>
      </c>
      <c r="Z49" s="85" t="str">
        <f t="shared" si="40"/>
        <v>　</v>
      </c>
      <c r="AA49" s="85" t="str">
        <f t="shared" si="41"/>
        <v>　</v>
      </c>
      <c r="AB49" s="190" t="str">
        <f t="shared" si="42"/>
        <v/>
      </c>
      <c r="AC49" s="85" t="str">
        <f t="shared" si="43"/>
        <v/>
      </c>
      <c r="AD49" s="85" t="str">
        <f t="shared" si="44"/>
        <v/>
      </c>
      <c r="AE49" s="191">
        <f t="shared" si="45"/>
        <v>0</v>
      </c>
      <c r="AF49" s="188" t="str">
        <f t="shared" si="15"/>
        <v/>
      </c>
      <c r="AG49" s="191">
        <f t="shared" si="46"/>
        <v>0</v>
      </c>
      <c r="AH49" s="188" t="str">
        <f t="shared" si="16"/>
        <v/>
      </c>
      <c r="AI49" s="112">
        <f t="shared" si="47"/>
        <v>0</v>
      </c>
      <c r="AJ49" s="85"/>
      <c r="AK49" s="110" t="str">
        <f t="shared" si="48"/>
        <v/>
      </c>
      <c r="AL49" s="298" t="str">
        <f t="shared" si="49"/>
        <v/>
      </c>
      <c r="AM49" s="298" t="str">
        <f t="shared" si="8"/>
        <v/>
      </c>
      <c r="AN49" s="110"/>
      <c r="AO49" s="110" t="str">
        <f t="shared" si="50"/>
        <v/>
      </c>
      <c r="AP49" s="110" t="str">
        <f t="shared" si="51"/>
        <v/>
      </c>
      <c r="AQ49" s="298" t="str">
        <f t="shared" si="10"/>
        <v/>
      </c>
    </row>
    <row r="50" spans="1:43" s="8" customFormat="1" ht="16.5" x14ac:dyDescent="0.2">
      <c r="A50" s="114" t="str">
        <f t="shared" si="24"/>
        <v/>
      </c>
      <c r="B50" s="115"/>
      <c r="C50" s="115"/>
      <c r="D50" s="115"/>
      <c r="E50" s="116"/>
      <c r="F50" s="117"/>
      <c r="G50" s="118"/>
      <c r="H50" s="119"/>
      <c r="I50" s="120"/>
      <c r="J50" s="105" t="str">
        <f t="shared" si="35"/>
        <v/>
      </c>
      <c r="K50" s="102" t="str">
        <f t="shared" si="36"/>
        <v/>
      </c>
      <c r="L50" s="128"/>
      <c r="M50" s="152"/>
      <c r="N50" s="286"/>
      <c r="O50" s="297"/>
      <c r="P50" s="122"/>
      <c r="Q50" s="292"/>
      <c r="R50" s="293"/>
      <c r="S50" s="301"/>
      <c r="T50" s="124"/>
      <c r="U50" s="99"/>
      <c r="W50" s="85" t="str">
        <f t="shared" si="37"/>
        <v/>
      </c>
      <c r="X50" s="85" t="str">
        <f t="shared" si="38"/>
        <v/>
      </c>
      <c r="Y50" s="85" t="str">
        <f t="shared" si="39"/>
        <v/>
      </c>
      <c r="Z50" s="85" t="str">
        <f t="shared" si="40"/>
        <v>　</v>
      </c>
      <c r="AA50" s="85" t="str">
        <f t="shared" si="41"/>
        <v>　</v>
      </c>
      <c r="AB50" s="190" t="str">
        <f t="shared" si="42"/>
        <v/>
      </c>
      <c r="AC50" s="85" t="str">
        <f t="shared" si="43"/>
        <v/>
      </c>
      <c r="AD50" s="85" t="str">
        <f t="shared" si="44"/>
        <v/>
      </c>
      <c r="AE50" s="191">
        <f t="shared" si="45"/>
        <v>0</v>
      </c>
      <c r="AF50" s="188" t="str">
        <f t="shared" si="15"/>
        <v/>
      </c>
      <c r="AG50" s="191">
        <f t="shared" si="46"/>
        <v>0</v>
      </c>
      <c r="AH50" s="188" t="str">
        <f t="shared" si="16"/>
        <v/>
      </c>
      <c r="AI50" s="112">
        <f t="shared" si="47"/>
        <v>0</v>
      </c>
      <c r="AJ50" s="85"/>
      <c r="AK50" s="110" t="str">
        <f t="shared" si="48"/>
        <v/>
      </c>
      <c r="AL50" s="298" t="str">
        <f t="shared" si="49"/>
        <v/>
      </c>
      <c r="AM50" s="298" t="str">
        <f t="shared" si="8"/>
        <v/>
      </c>
      <c r="AN50" s="110"/>
      <c r="AO50" s="110" t="str">
        <f t="shared" si="50"/>
        <v/>
      </c>
      <c r="AP50" s="110" t="str">
        <f t="shared" si="51"/>
        <v/>
      </c>
      <c r="AQ50" s="298" t="str">
        <f t="shared" si="10"/>
        <v/>
      </c>
    </row>
    <row r="51" spans="1:43" s="8" customFormat="1" ht="16.5" x14ac:dyDescent="0.2">
      <c r="A51" s="114" t="str">
        <f t="shared" si="24"/>
        <v/>
      </c>
      <c r="B51" s="115"/>
      <c r="C51" s="115"/>
      <c r="D51" s="115"/>
      <c r="E51" s="116"/>
      <c r="F51" s="117"/>
      <c r="G51" s="118"/>
      <c r="H51" s="119"/>
      <c r="I51" s="120"/>
      <c r="J51" s="105" t="str">
        <f t="shared" si="35"/>
        <v/>
      </c>
      <c r="K51" s="102" t="str">
        <f t="shared" si="36"/>
        <v/>
      </c>
      <c r="L51" s="128"/>
      <c r="M51" s="152"/>
      <c r="N51" s="286"/>
      <c r="O51" s="297"/>
      <c r="P51" s="122"/>
      <c r="Q51" s="292"/>
      <c r="R51" s="293"/>
      <c r="S51" s="301"/>
      <c r="T51" s="124"/>
      <c r="U51" s="99"/>
      <c r="W51" s="85" t="str">
        <f t="shared" si="37"/>
        <v/>
      </c>
      <c r="X51" s="85" t="str">
        <f t="shared" si="38"/>
        <v/>
      </c>
      <c r="Y51" s="85" t="str">
        <f t="shared" si="39"/>
        <v/>
      </c>
      <c r="Z51" s="85" t="str">
        <f t="shared" si="40"/>
        <v>　</v>
      </c>
      <c r="AA51" s="85" t="str">
        <f t="shared" si="41"/>
        <v>　</v>
      </c>
      <c r="AB51" s="190" t="str">
        <f t="shared" si="42"/>
        <v/>
      </c>
      <c r="AC51" s="85" t="str">
        <f t="shared" si="43"/>
        <v/>
      </c>
      <c r="AD51" s="85" t="str">
        <f t="shared" si="44"/>
        <v/>
      </c>
      <c r="AE51" s="191">
        <f t="shared" si="45"/>
        <v>0</v>
      </c>
      <c r="AF51" s="188" t="str">
        <f t="shared" si="15"/>
        <v/>
      </c>
      <c r="AG51" s="191">
        <f t="shared" si="46"/>
        <v>0</v>
      </c>
      <c r="AH51" s="188" t="str">
        <f t="shared" si="16"/>
        <v/>
      </c>
      <c r="AI51" s="112">
        <f t="shared" si="47"/>
        <v>0</v>
      </c>
      <c r="AJ51" s="85"/>
      <c r="AK51" s="110" t="str">
        <f t="shared" si="48"/>
        <v/>
      </c>
      <c r="AL51" s="298" t="str">
        <f t="shared" si="49"/>
        <v/>
      </c>
      <c r="AM51" s="298" t="str">
        <f t="shared" si="8"/>
        <v/>
      </c>
      <c r="AN51" s="110"/>
      <c r="AO51" s="110" t="str">
        <f t="shared" si="50"/>
        <v/>
      </c>
      <c r="AP51" s="110" t="str">
        <f t="shared" si="51"/>
        <v/>
      </c>
      <c r="AQ51" s="298" t="str">
        <f t="shared" si="10"/>
        <v/>
      </c>
    </row>
    <row r="52" spans="1:43" s="8" customFormat="1" ht="16.5" x14ac:dyDescent="0.2">
      <c r="A52" s="114" t="str">
        <f t="shared" si="24"/>
        <v/>
      </c>
      <c r="B52" s="115"/>
      <c r="C52" s="115"/>
      <c r="D52" s="115"/>
      <c r="E52" s="116"/>
      <c r="F52" s="117"/>
      <c r="G52" s="118"/>
      <c r="H52" s="119"/>
      <c r="I52" s="120"/>
      <c r="J52" s="105" t="str">
        <f t="shared" si="35"/>
        <v/>
      </c>
      <c r="K52" s="102" t="str">
        <f t="shared" si="36"/>
        <v/>
      </c>
      <c r="L52" s="128"/>
      <c r="M52" s="152"/>
      <c r="N52" s="286"/>
      <c r="O52" s="297"/>
      <c r="P52" s="122"/>
      <c r="Q52" s="292"/>
      <c r="R52" s="293"/>
      <c r="S52" s="301"/>
      <c r="T52" s="124"/>
      <c r="U52" s="99"/>
      <c r="W52" s="85" t="str">
        <f t="shared" si="37"/>
        <v/>
      </c>
      <c r="X52" s="85" t="str">
        <f t="shared" si="38"/>
        <v/>
      </c>
      <c r="Y52" s="85" t="str">
        <f t="shared" si="39"/>
        <v/>
      </c>
      <c r="Z52" s="85" t="str">
        <f t="shared" si="40"/>
        <v>　</v>
      </c>
      <c r="AA52" s="85" t="str">
        <f t="shared" si="41"/>
        <v>　</v>
      </c>
      <c r="AB52" s="190" t="str">
        <f t="shared" si="42"/>
        <v/>
      </c>
      <c r="AC52" s="85" t="str">
        <f t="shared" si="43"/>
        <v/>
      </c>
      <c r="AD52" s="85" t="str">
        <f t="shared" si="44"/>
        <v/>
      </c>
      <c r="AE52" s="191">
        <f t="shared" si="45"/>
        <v>0</v>
      </c>
      <c r="AF52" s="188" t="str">
        <f t="shared" si="15"/>
        <v/>
      </c>
      <c r="AG52" s="191">
        <f t="shared" si="46"/>
        <v>0</v>
      </c>
      <c r="AH52" s="188" t="str">
        <f t="shared" si="16"/>
        <v/>
      </c>
      <c r="AI52" s="112">
        <f t="shared" si="47"/>
        <v>0</v>
      </c>
      <c r="AJ52" s="85"/>
      <c r="AK52" s="110" t="str">
        <f t="shared" si="48"/>
        <v/>
      </c>
      <c r="AL52" s="298" t="str">
        <f t="shared" si="49"/>
        <v/>
      </c>
      <c r="AM52" s="298" t="str">
        <f t="shared" si="8"/>
        <v/>
      </c>
      <c r="AN52" s="110"/>
      <c r="AO52" s="110" t="str">
        <f t="shared" si="50"/>
        <v/>
      </c>
      <c r="AP52" s="110" t="str">
        <f t="shared" si="51"/>
        <v/>
      </c>
      <c r="AQ52" s="298" t="str">
        <f t="shared" si="10"/>
        <v/>
      </c>
    </row>
    <row r="53" spans="1:43" s="8" customFormat="1" ht="16.5" x14ac:dyDescent="0.2">
      <c r="A53" s="114" t="str">
        <f t="shared" si="24"/>
        <v/>
      </c>
      <c r="B53" s="115"/>
      <c r="C53" s="115"/>
      <c r="D53" s="115"/>
      <c r="E53" s="116"/>
      <c r="F53" s="117"/>
      <c r="G53" s="118"/>
      <c r="H53" s="119"/>
      <c r="I53" s="120"/>
      <c r="J53" s="105" t="str">
        <f t="shared" si="35"/>
        <v/>
      </c>
      <c r="K53" s="102" t="str">
        <f t="shared" si="36"/>
        <v/>
      </c>
      <c r="L53" s="128"/>
      <c r="M53" s="152"/>
      <c r="N53" s="286"/>
      <c r="O53" s="297"/>
      <c r="P53" s="122"/>
      <c r="Q53" s="292"/>
      <c r="R53" s="293"/>
      <c r="S53" s="301"/>
      <c r="T53" s="124"/>
      <c r="U53" s="99"/>
      <c r="W53" s="85" t="str">
        <f t="shared" si="37"/>
        <v/>
      </c>
      <c r="X53" s="85" t="str">
        <f t="shared" si="38"/>
        <v/>
      </c>
      <c r="Y53" s="85" t="str">
        <f t="shared" si="39"/>
        <v/>
      </c>
      <c r="Z53" s="85" t="str">
        <f t="shared" si="40"/>
        <v>　</v>
      </c>
      <c r="AA53" s="85" t="str">
        <f t="shared" si="41"/>
        <v>　</v>
      </c>
      <c r="AB53" s="190" t="str">
        <f t="shared" si="42"/>
        <v/>
      </c>
      <c r="AC53" s="85" t="str">
        <f t="shared" si="43"/>
        <v/>
      </c>
      <c r="AD53" s="85" t="str">
        <f t="shared" si="44"/>
        <v/>
      </c>
      <c r="AE53" s="191">
        <f t="shared" si="45"/>
        <v>0</v>
      </c>
      <c r="AF53" s="188" t="str">
        <f t="shared" si="15"/>
        <v/>
      </c>
      <c r="AG53" s="191">
        <f t="shared" si="46"/>
        <v>0</v>
      </c>
      <c r="AH53" s="188" t="str">
        <f t="shared" si="16"/>
        <v/>
      </c>
      <c r="AI53" s="112">
        <f t="shared" si="47"/>
        <v>0</v>
      </c>
      <c r="AJ53" s="85"/>
      <c r="AK53" s="110" t="str">
        <f t="shared" si="48"/>
        <v/>
      </c>
      <c r="AL53" s="298" t="str">
        <f t="shared" si="49"/>
        <v/>
      </c>
      <c r="AM53" s="298" t="str">
        <f t="shared" si="8"/>
        <v/>
      </c>
      <c r="AN53" s="110"/>
      <c r="AO53" s="110" t="str">
        <f t="shared" si="50"/>
        <v/>
      </c>
      <c r="AP53" s="110" t="str">
        <f t="shared" si="51"/>
        <v/>
      </c>
      <c r="AQ53" s="298" t="str">
        <f t="shared" si="10"/>
        <v/>
      </c>
    </row>
    <row r="54" spans="1:43" s="8" customFormat="1" ht="16.5" x14ac:dyDescent="0.2">
      <c r="A54" s="114" t="str">
        <f t="shared" si="24"/>
        <v/>
      </c>
      <c r="B54" s="115" t="str">
        <f t="shared" si="18"/>
        <v/>
      </c>
      <c r="C54" s="115" t="str">
        <f t="shared" si="19"/>
        <v/>
      </c>
      <c r="D54" s="115" t="str">
        <f t="shared" si="20"/>
        <v/>
      </c>
      <c r="E54" s="116"/>
      <c r="F54" s="117"/>
      <c r="G54" s="118"/>
      <c r="H54" s="119"/>
      <c r="I54" s="120"/>
      <c r="J54" s="105" t="str">
        <f t="shared" si="35"/>
        <v/>
      </c>
      <c r="K54" s="102" t="str">
        <f t="shared" si="36"/>
        <v/>
      </c>
      <c r="L54" s="128"/>
      <c r="M54" s="152"/>
      <c r="N54" s="286"/>
      <c r="O54" s="297"/>
      <c r="P54" s="122"/>
      <c r="Q54" s="292"/>
      <c r="R54" s="293"/>
      <c r="S54" s="301"/>
      <c r="T54" s="124"/>
      <c r="U54" s="99" t="b">
        <v>0</v>
      </c>
      <c r="W54" s="85" t="str">
        <f t="shared" si="37"/>
        <v/>
      </c>
      <c r="X54" s="85" t="str">
        <f t="shared" si="38"/>
        <v/>
      </c>
      <c r="Y54" s="85" t="str">
        <f t="shared" si="39"/>
        <v/>
      </c>
      <c r="Z54" s="85" t="str">
        <f t="shared" si="40"/>
        <v>　</v>
      </c>
      <c r="AA54" s="85" t="str">
        <f t="shared" si="41"/>
        <v>　</v>
      </c>
      <c r="AB54" s="190" t="str">
        <f t="shared" si="42"/>
        <v/>
      </c>
      <c r="AC54" s="85" t="str">
        <f t="shared" si="43"/>
        <v/>
      </c>
      <c r="AD54" s="85" t="str">
        <f t="shared" si="44"/>
        <v/>
      </c>
      <c r="AE54" s="191">
        <f t="shared" si="45"/>
        <v>0</v>
      </c>
      <c r="AF54" s="188" t="str">
        <f t="shared" si="15"/>
        <v/>
      </c>
      <c r="AG54" s="191">
        <f t="shared" si="46"/>
        <v>0</v>
      </c>
      <c r="AH54" s="188" t="str">
        <f t="shared" si="16"/>
        <v/>
      </c>
      <c r="AI54" s="112">
        <f t="shared" si="47"/>
        <v>0</v>
      </c>
      <c r="AJ54" s="85"/>
      <c r="AK54" s="110" t="str">
        <f t="shared" si="48"/>
        <v/>
      </c>
      <c r="AL54" s="298" t="str">
        <f t="shared" si="49"/>
        <v/>
      </c>
      <c r="AM54" s="298" t="str">
        <f t="shared" si="8"/>
        <v/>
      </c>
      <c r="AN54" s="110"/>
      <c r="AO54" s="110" t="str">
        <f t="shared" si="50"/>
        <v/>
      </c>
      <c r="AP54" s="110" t="str">
        <f t="shared" si="51"/>
        <v/>
      </c>
      <c r="AQ54" s="298" t="str">
        <f t="shared" si="10"/>
        <v/>
      </c>
    </row>
    <row r="55" spans="1:43" s="85" customFormat="1" ht="17" customHeight="1" x14ac:dyDescent="0.2">
      <c r="E55" s="110" ph="1"/>
      <c r="F55" s="110" ph="1"/>
      <c r="G55" s="110" ph="1"/>
      <c r="H55" s="110" ph="1"/>
      <c r="I55" s="110"/>
      <c r="J55" s="110"/>
      <c r="K55" s="111">
        <f>COUNTIF(男子件数,"&gt;0")</f>
        <v>0</v>
      </c>
      <c r="L55" s="112"/>
      <c r="Q55" s="240" t="s">
        <v>5</v>
      </c>
      <c r="R55" s="241"/>
      <c r="S55" s="242"/>
      <c r="T55" s="113">
        <f>SUM(T5:T54)</f>
        <v>0</v>
      </c>
      <c r="AK55" s="110"/>
      <c r="AL55" s="110"/>
      <c r="AM55" s="110"/>
      <c r="AN55" s="110"/>
      <c r="AO55" s="110"/>
      <c r="AP55" s="110"/>
      <c r="AQ55" s="110"/>
    </row>
    <row r="56" spans="1:43" ht="19.5" x14ac:dyDescent="0.2"/>
    <row r="57" spans="1:43" ht="19.5" x14ac:dyDescent="0.2"/>
    <row r="58" spans="1:43" ht="19.5" x14ac:dyDescent="0.2"/>
    <row r="59" spans="1:43" ht="19.5" x14ac:dyDescent="0.2"/>
    <row r="60" spans="1:43" ht="19.5" x14ac:dyDescent="0.2"/>
    <row r="61" spans="1:43" ht="19.5" x14ac:dyDescent="0.2"/>
    <row r="62" spans="1:43" ht="19.5" x14ac:dyDescent="0.2"/>
    <row r="63" spans="1:43" ht="19.5" x14ac:dyDescent="0.2"/>
    <row r="64" spans="1:43" ht="19.5" x14ac:dyDescent="0.2"/>
  </sheetData>
  <sheetProtection algorithmName="SHA-512" hashValue="NjhU7AO4s1HpC/YoucvWF+W2wz7RE+h72StVTEHGGrrDcWi9MK9aI1IPb53h4gBmZOKm8eIMQISInQs+VOH/yw==" saltValue="NTISyiWqtgPOgf2dcLdaWw==" spinCount="100000" sheet="1"/>
  <dataConsolidate/>
  <customSheetViews>
    <customSheetView guid="{C7802BEA-0F29-4241-B46C-4E9C37E72239}" showGridLines="0" hiddenColumns="1" showRuler="0">
      <selection activeCell="I3" sqref="I3"/>
      <pageMargins left="0.78740157480314965" right="0.78740157480314965" top="1.3779527559055118" bottom="0.98425196850393704" header="0.51181102362204722" footer="0.51181102362204722"/>
      <pageSetup paperSize="9" orientation="portrait" horizontalDpi="4294967293" verticalDpi="0" r:id="rId1"/>
      <headerFooter alignWithMargins="0"/>
    </customSheetView>
  </customSheetViews>
  <mergeCells count="14">
    <mergeCell ref="Q55:S55"/>
    <mergeCell ref="M2:O2"/>
    <mergeCell ref="A2:A3"/>
    <mergeCell ref="H2:H3"/>
    <mergeCell ref="P2:P3"/>
    <mergeCell ref="E2:E3"/>
    <mergeCell ref="F2:F3"/>
    <mergeCell ref="G2:G3"/>
    <mergeCell ref="T2:T3"/>
    <mergeCell ref="Q2:S2"/>
    <mergeCell ref="I2:I3"/>
    <mergeCell ref="J2:J3"/>
    <mergeCell ref="K2:K3"/>
    <mergeCell ref="L2:L3"/>
  </mergeCells>
  <phoneticPr fontId="2"/>
  <conditionalFormatting sqref="T5:T54">
    <cfRule type="cellIs" dxfId="8" priority="1" stopIfTrue="1" operator="greaterThan">
      <formula>2</formula>
    </cfRule>
  </conditionalFormatting>
  <dataValidations xWindow="494" yWindow="190" count="13">
    <dataValidation allowBlank="1" showInputMessage="1" showErrorMessage="1" promptTitle="入力しちゃダメー！" prompt="自動で計算しますので入力しないで下さい。" sqref="L55 T5:T55" xr:uid="{00000000-0002-0000-0100-000000000000}"/>
    <dataValidation imeMode="hiragana" allowBlank="1" showInputMessage="1" showErrorMessage="1" sqref="E5:F54" xr:uid="{00000000-0002-0000-0100-000001000000}"/>
    <dataValidation imeMode="halfAlpha" operator="greaterThan" allowBlank="1" showInputMessage="1" showErrorMessage="1" errorTitle="生年月日が対象範囲外です。" error="生年月日をもう一度確認してください。" promptTitle="生年月日を西暦で入力" prompt="年/月/日の間は「/」で区切ってください。_x000a_" sqref="I5:I54" xr:uid="{00000000-0002-0000-0100-000002000000}"/>
    <dataValidation imeMode="halfAlpha" allowBlank="1" showInputMessage="1" showErrorMessage="1" errorTitle="正しくありません" error="入力の仕方が違うか、不自然なタイムが入力されました。やり直してください。" promptTitle="エントリータイム（第1申込種目）" prompt="32秒60の場合は1/100に『60』と入力_x000a_32秒06の場合は1/100に『06』と入力" sqref="O5:O54" xr:uid="{00000000-0002-0000-0100-000003000000}"/>
    <dataValidation imeMode="halfAlpha" allowBlank="1" showInputMessage="1" showErrorMessage="1" errorTitle="正しくありません" error="入力の仕方が違うか、不自然なタイムが入力されました。やり直してください。" promptTitle="エントリータイム（第2申込種目)" prompt="32秒60の場合は1/100に『60』と入力_x000a_32秒06の場合は1/100に『06』と入力" sqref="S5:S54" xr:uid="{00000000-0002-0000-0100-000004000000}"/>
    <dataValidation allowBlank="1" showInputMessage="1" showErrorMessage="1" promptTitle="自動で表示されます。" prompt="生年月日を入力してください。" sqref="J5:K54" xr:uid="{00000000-0002-0000-0100-000005000000}"/>
    <dataValidation type="list" allowBlank="1" showInputMessage="1" showErrorMessage="1" promptTitle="申し込み種目" prompt="申込種目をリストから選択してください。" sqref="P5:P54 L5:L54" xr:uid="{00000000-0002-0000-0100-000006000000}">
      <formula1>種目名</formula1>
    </dataValidation>
    <dataValidation allowBlank="1" showInputMessage="1" showErrorMessage="1" promptTitle="年齢起算日" prompt="年齢起算日を入力して下さい。" sqref="I1" xr:uid="{00000000-0002-0000-0100-000007000000}"/>
    <dataValidation imeMode="fullKatakana" allowBlank="1" showInputMessage="1" showErrorMessage="1" promptTitle="全角カナで入力" sqref="G5:H54" xr:uid="{00000000-0002-0000-0100-000008000000}"/>
    <dataValidation type="whole" imeMode="halfAlpha" allowBlank="1" showInputMessage="1" showErrorMessage="1" errorTitle="正しくありません" error="入力の仕方が違うか、不自然なタイムが入力されました。やり直してください。" promptTitle="エントリータイム（第1申込種目）" prompt="32秒60の場合は1/100に『60』と入力_x000a_32秒06の場合は1/100に『06』と入力" sqref="N5:N54" xr:uid="{00000000-0002-0000-0100-000009000000}">
      <formula1>0</formula1>
      <formula2>59</formula2>
    </dataValidation>
    <dataValidation type="whole" imeMode="halfAlpha" allowBlank="1" showInputMessage="1" showErrorMessage="1" errorTitle="正しくありません" error="入力の仕方が違うか、不自然なタイムが入力されました。やり直してください。" promptTitle="エントリータイム（第2申込種目)" prompt="32秒60の場合は1/100に『60』と入力_x000a_32秒06の場合は1/100に『06』と入力" sqref="R5:R54" xr:uid="{00000000-0002-0000-0100-00000A000000}">
      <formula1>0</formula1>
      <formula2>59</formula2>
    </dataValidation>
    <dataValidation imeMode="halfAlpha" allowBlank="1" showInputMessage="1" showErrorMessage="1" errorTitle="正しくありません" error="入力の仕方が違うか、不自然なタイムが入力されました。やり直してください。" promptTitle="エントリータイム（第1申込種目）" prompt="1分未満（59秒99以下）_x000a_の場合は『0』と入力" sqref="M5:M54" xr:uid="{00000000-0002-0000-0100-00000B000000}"/>
    <dataValidation imeMode="halfAlpha" allowBlank="1" showInputMessage="1" showErrorMessage="1" errorTitle="正しくありません" error="入力の仕方が違うか、不自然なタイムが入力されました。やり直してください。" promptTitle="エントリータイム（第2申込種目)" prompt="1分未満（59秒99以下）_x000a_の場合は『0』と入力" sqref="Q5:Q54" xr:uid="{00000000-0002-0000-0100-00000C000000}"/>
  </dataValidations>
  <printOptions horizontalCentered="1"/>
  <pageMargins left="0.7" right="0.7" top="0.75" bottom="0.75" header="0.3" footer="0.3"/>
  <pageSetup paperSize="9" scale="87" orientation="landscape" horizontalDpi="4294967293" r:id="rId2"/>
  <headerFooter alignWithMargins="0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0066"/>
  </sheetPr>
  <dimension ref="A1:AQ64"/>
  <sheetViews>
    <sheetView view="pageBreakPreview" zoomScale="175" zoomScaleNormal="100" zoomScaleSheetLayoutView="175" workbookViewId="0">
      <selection activeCell="AW17" sqref="AW17"/>
    </sheetView>
  </sheetViews>
  <sheetFormatPr defaultColWidth="9" defaultRowHeight="13" x14ac:dyDescent="0.2"/>
  <cols>
    <col min="1" max="1" width="3.7265625" style="7" customWidth="1"/>
    <col min="2" max="2" width="8.90625" style="7" hidden="1" customWidth="1"/>
    <col min="3" max="3" width="3" style="7" hidden="1" customWidth="1"/>
    <col min="4" max="4" width="8.81640625" style="7" hidden="1" customWidth="1"/>
    <col min="5" max="6" width="7.7265625" style="7" customWidth="1" phonetic="1"/>
    <col min="7" max="8" width="11.26953125" style="7" customWidth="1" phonetic="1"/>
    <col min="9" max="9" width="13.08984375" style="7" customWidth="1"/>
    <col min="10" max="11" width="3.7265625" style="7" customWidth="1"/>
    <col min="12" max="12" width="16" style="7" customWidth="1"/>
    <col min="13" max="13" width="3.36328125" style="7" bestFit="1" customWidth="1"/>
    <col min="14" max="14" width="4.08984375" style="7" bestFit="1" customWidth="1"/>
    <col min="15" max="15" width="5.7265625" style="7" bestFit="1" customWidth="1"/>
    <col min="16" max="16" width="16" style="7" customWidth="1"/>
    <col min="17" max="17" width="3.36328125" style="7" bestFit="1" customWidth="1"/>
    <col min="18" max="18" width="4.08984375" style="7" bestFit="1" customWidth="1"/>
    <col min="19" max="19" width="5.7265625" style="7" bestFit="1" customWidth="1"/>
    <col min="20" max="20" width="3.26953125" style="7" customWidth="1"/>
    <col min="21" max="21" width="8.26953125" style="7" hidden="1" customWidth="1"/>
    <col min="22" max="22" width="4.7265625" style="7" customWidth="1"/>
    <col min="23" max="25" width="3.26953125" style="7" customWidth="1"/>
    <col min="26" max="26" width="17.7265625" style="7" hidden="1" customWidth="1"/>
    <col min="27" max="27" width="14.453125" style="7" hidden="1" customWidth="1"/>
    <col min="28" max="28" width="13" style="7" hidden="1" customWidth="1"/>
    <col min="29" max="30" width="4.54296875" style="7" hidden="1" customWidth="1"/>
    <col min="31" max="31" width="16.7265625" style="7" hidden="1" customWidth="1"/>
    <col min="32" max="32" width="8.7265625" style="7" hidden="1" customWidth="1"/>
    <col min="33" max="33" width="16.7265625" hidden="1" customWidth="1"/>
    <col min="34" max="34" width="8.7265625" style="7" hidden="1" customWidth="1"/>
    <col min="35" max="35" width="3.26953125" style="7" hidden="1" customWidth="1"/>
    <col min="36" max="36" width="9" hidden="1" customWidth="1"/>
    <col min="37" max="37" width="3.26953125" style="7" hidden="1" customWidth="1"/>
    <col min="38" max="39" width="4.54296875" style="7" hidden="1" customWidth="1"/>
    <col min="40" max="40" width="4.7265625" style="7" hidden="1" customWidth="1"/>
    <col min="41" max="41" width="3.26953125" style="7" hidden="1" customWidth="1"/>
    <col min="42" max="43" width="4.54296875" style="7" hidden="1" customWidth="1"/>
    <col min="44" max="71" width="4.7265625" style="7" customWidth="1"/>
    <col min="72" max="16384" width="9" style="7"/>
  </cols>
  <sheetData>
    <row r="1" spans="1:43" s="8" customFormat="1" ht="20.25" customHeight="1" thickBot="1" x14ac:dyDescent="0.3">
      <c r="A1" s="9" t="s">
        <v>89</v>
      </c>
      <c r="B1" s="9"/>
      <c r="C1" s="9"/>
      <c r="D1" s="9"/>
      <c r="E1" s="9" ph="1"/>
      <c r="F1" s="9" ph="1"/>
      <c r="G1" s="9" ph="1"/>
      <c r="H1" s="9" ph="1"/>
      <c r="I1" s="101">
        <f>起算日</f>
        <v>46387</v>
      </c>
      <c r="J1" s="86" t="s">
        <v>67</v>
      </c>
      <c r="K1" s="9"/>
      <c r="L1" s="9"/>
      <c r="M1" s="9"/>
      <c r="N1" s="9"/>
      <c r="O1" s="9"/>
      <c r="P1" s="83" t="s">
        <v>84</v>
      </c>
    </row>
    <row r="2" spans="1:43" ht="14.75" customHeight="1" thickTop="1" x14ac:dyDescent="0.2">
      <c r="A2" s="246" t="s">
        <v>6</v>
      </c>
      <c r="B2" s="7" t="s">
        <v>51</v>
      </c>
      <c r="C2" s="7" t="s">
        <v>50</v>
      </c>
      <c r="D2" s="19" t="s">
        <v>49</v>
      </c>
      <c r="E2" s="252" t="s">
        <v>112</v>
      </c>
      <c r="F2" s="248" t="s">
        <v>113</v>
      </c>
      <c r="G2" s="254" t="s">
        <v>114</v>
      </c>
      <c r="H2" s="248" t="s">
        <v>115</v>
      </c>
      <c r="I2" s="232" t="s">
        <v>47</v>
      </c>
      <c r="J2" s="234" t="s">
        <v>104</v>
      </c>
      <c r="K2" s="236" t="s">
        <v>105</v>
      </c>
      <c r="L2" s="238" t="s">
        <v>102</v>
      </c>
      <c r="M2" s="243" t="s">
        <v>70</v>
      </c>
      <c r="N2" s="244"/>
      <c r="O2" s="245"/>
      <c r="P2" s="250" t="s">
        <v>48</v>
      </c>
      <c r="Q2" s="229" t="s">
        <v>69</v>
      </c>
      <c r="R2" s="230"/>
      <c r="S2" s="231"/>
      <c r="T2" s="234" t="s">
        <v>103</v>
      </c>
    </row>
    <row r="3" spans="1:43" ht="14.25" customHeight="1" x14ac:dyDescent="0.2">
      <c r="A3" s="247"/>
      <c r="E3" s="253"/>
      <c r="F3" s="249"/>
      <c r="G3" s="255"/>
      <c r="H3" s="249"/>
      <c r="I3" s="233"/>
      <c r="J3" s="235"/>
      <c r="K3" s="237"/>
      <c r="L3" s="239"/>
      <c r="M3" s="144" t="s">
        <v>123</v>
      </c>
      <c r="N3" s="145" t="s">
        <v>124</v>
      </c>
      <c r="O3" s="147" t="s">
        <v>125</v>
      </c>
      <c r="P3" s="251"/>
      <c r="Q3" s="141" t="s">
        <v>123</v>
      </c>
      <c r="R3" s="142" t="s">
        <v>124</v>
      </c>
      <c r="S3" s="148" t="s">
        <v>125</v>
      </c>
      <c r="T3" s="235"/>
    </row>
    <row r="4" spans="1:43" ht="17" customHeight="1" x14ac:dyDescent="0.2">
      <c r="A4" s="159" t="s">
        <v>120</v>
      </c>
      <c r="B4" s="85"/>
      <c r="C4" s="85"/>
      <c r="D4" s="85"/>
      <c r="E4" s="153" t="s">
        <v>116</v>
      </c>
      <c r="F4" s="154" t="s">
        <v>129</v>
      </c>
      <c r="G4" s="155" t="s">
        <v>118</v>
      </c>
      <c r="H4" s="154" t="s">
        <v>130</v>
      </c>
      <c r="I4" s="178">
        <v>29575</v>
      </c>
      <c r="J4" s="162">
        <f>IF(I4="c","コ",IF(I4="","",DATEDIF(I4,起算日,"y")))</f>
        <v>46</v>
      </c>
      <c r="K4" s="163">
        <f>IF(J4="","",VLOOKUP(J4,個人,2))</f>
        <v>45</v>
      </c>
      <c r="L4" s="177" t="s">
        <v>33</v>
      </c>
      <c r="M4" s="164">
        <v>1</v>
      </c>
      <c r="N4" s="308">
        <v>10</v>
      </c>
      <c r="O4" s="309">
        <v>6</v>
      </c>
      <c r="P4" s="176" t="s">
        <v>122</v>
      </c>
      <c r="Q4" s="165">
        <v>0</v>
      </c>
      <c r="R4" s="310">
        <v>32</v>
      </c>
      <c r="S4" s="311">
        <v>60</v>
      </c>
      <c r="T4" s="183">
        <f>COUNTA(L4,P4)</f>
        <v>2</v>
      </c>
      <c r="W4" s="85"/>
      <c r="X4" s="85"/>
      <c r="Y4" s="85"/>
      <c r="Z4" s="85" t="str">
        <f t="shared" ref="Z4:Z33" si="0">G4&amp;"　"&amp;H4</f>
        <v>スイエイ　ハナコ</v>
      </c>
      <c r="AA4" s="85" t="str">
        <f>E4&amp;"　"&amp;F4</f>
        <v>水泳　花子</v>
      </c>
      <c r="AB4" s="85"/>
      <c r="AC4" s="85"/>
      <c r="AD4" s="85"/>
      <c r="AE4" s="85"/>
      <c r="AF4" s="188" t="str">
        <f>IF(AE4&gt;0,IF(LEN(AM4)=2,AK4&amp;":"&amp;AL4&amp;"."&amp;AM4,AK4&amp;":"&amp;AL4&amp;".0"&amp;AM4),"")</f>
        <v/>
      </c>
      <c r="AG4" s="191" t="str">
        <f t="shared" ref="AG4:AG54" si="1">P4</f>
        <v xml:space="preserve"> 50m自由形</v>
      </c>
      <c r="AH4" s="188" t="str">
        <f>IF(AG4&gt;0,IF(LEN(AQ4)=2,AO4&amp;":"&amp;AP4&amp;"."&amp;AQ4,AO4&amp;":"&amp;AP4&amp;".0"&amp;AQ4),"")</f>
        <v>0:32.60</v>
      </c>
      <c r="AI4" s="188"/>
      <c r="AJ4" s="189"/>
      <c r="AK4" s="110">
        <f t="shared" ref="AK4:AK54" si="2">IF(M4=N4,"",IF(AND(M4="",N4&lt;&gt;""),0,M4))</f>
        <v>1</v>
      </c>
      <c r="AL4" s="298">
        <f t="shared" ref="AL4:AL26" si="3">IF(N4="","",N4)</f>
        <v>10</v>
      </c>
      <c r="AM4" s="298">
        <f t="shared" ref="AM4:AM54" si="4">IF(L4="","",IF(O4="",0,O4))</f>
        <v>6</v>
      </c>
      <c r="AN4" s="110"/>
      <c r="AO4" s="110">
        <f t="shared" ref="AO4:AO26" si="5">IF(Q4=R4,"",IF(AND(Q4="",R4&lt;&gt;""),0,Q4))</f>
        <v>0</v>
      </c>
      <c r="AP4" s="110">
        <f>IF(R4="","",R4)</f>
        <v>32</v>
      </c>
      <c r="AQ4" s="298">
        <f t="shared" ref="AQ4:AQ54" si="6">IF(P4="","",IF(S4="",0,S4))</f>
        <v>60</v>
      </c>
    </row>
    <row r="5" spans="1:43" s="8" customFormat="1" ht="17" customHeight="1" x14ac:dyDescent="0.2">
      <c r="A5" s="160" t="str">
        <f>IF(E5&gt;0,1,"")</f>
        <v/>
      </c>
      <c r="B5" s="161" t="str">
        <f t="shared" ref="B5:B31" si="7">IF(E5&gt;0,所属,"")</f>
        <v/>
      </c>
      <c r="C5" s="161" t="str">
        <f t="shared" ref="C5:C31" si="8">IF(E5&gt;0,2,"")</f>
        <v/>
      </c>
      <c r="D5" s="161" t="str">
        <f>IF(E5&gt;0,PHONETIC(E5),"")</f>
        <v/>
      </c>
      <c r="E5" s="116"/>
      <c r="F5" s="117"/>
      <c r="G5" s="118"/>
      <c r="H5" s="119"/>
      <c r="I5" s="120"/>
      <c r="J5" s="107" t="str">
        <f t="shared" ref="J5:J31" si="9">IF(I5="c","コ",IF(I5="","",DATEDIF(I5,起算日,"y")))</f>
        <v/>
      </c>
      <c r="K5" s="104" t="str">
        <f t="shared" ref="K5:K31" si="10">IF(J5="","",VLOOKUP(J5,個人,2))</f>
        <v/>
      </c>
      <c r="L5" s="166"/>
      <c r="M5" s="167"/>
      <c r="N5" s="302"/>
      <c r="O5" s="303"/>
      <c r="P5" s="168"/>
      <c r="Q5" s="312"/>
      <c r="R5" s="313"/>
      <c r="S5" s="314"/>
      <c r="T5" s="40">
        <f>COUNTA(L5,P5)</f>
        <v>0</v>
      </c>
      <c r="U5" s="99" t="b">
        <v>0</v>
      </c>
      <c r="W5" s="85" t="str">
        <f>IF(E5&gt;0,W4+1,"")</f>
        <v/>
      </c>
      <c r="X5" s="85" t="str">
        <f t="shared" ref="X5:X33" si="11">IF(E5&gt;0,所属,"")</f>
        <v/>
      </c>
      <c r="Y5" s="85" t="str">
        <f>IF(E5&gt;0,2,"")</f>
        <v/>
      </c>
      <c r="Z5" s="85" t="str">
        <f t="shared" si="0"/>
        <v>　</v>
      </c>
      <c r="AA5" s="85" t="str">
        <f t="shared" ref="AA5:AA33" si="12">E5&amp;"　"&amp;F5</f>
        <v>　</v>
      </c>
      <c r="AB5" s="190" t="str">
        <f t="shared" ref="AB5:AB11" si="13">IF(I5&lt;&gt;"",I5,"")</f>
        <v/>
      </c>
      <c r="AC5" s="85" t="str">
        <f t="shared" ref="AC5:AC10" si="14">IF(I5="c","コ",IF(I5="","",DATEDIF(I5,起算日,"y")))</f>
        <v/>
      </c>
      <c r="AD5" s="85" t="str">
        <f t="shared" ref="AD5:AD10" si="15">IF(J5="","",VLOOKUP(J5,個人,2))</f>
        <v/>
      </c>
      <c r="AE5" s="191">
        <f t="shared" ref="AE5:AE33" si="16">L5</f>
        <v>0</v>
      </c>
      <c r="AF5" s="188" t="str">
        <f t="shared" ref="AF5:AF54" si="17">IF(AE5&gt;0,IF(LEN(AM5)=2,AK5&amp;":"&amp;AL5&amp;"."&amp;AM5,AK5&amp;":"&amp;AL5&amp;".0"&amp;AM5),"")</f>
        <v/>
      </c>
      <c r="AG5" s="191">
        <f t="shared" si="1"/>
        <v>0</v>
      </c>
      <c r="AH5" s="188" t="str">
        <f t="shared" ref="AH5:AH54" si="18">IF(AG5&gt;0,IF(LEN(AQ5)=2,AO5&amp;":"&amp;AP5&amp;"."&amp;AQ5,AO5&amp;":"&amp;AP5&amp;".0"&amp;AQ5),"")</f>
        <v/>
      </c>
      <c r="AI5" s="112">
        <f>COUNTA(L5,P5)</f>
        <v>0</v>
      </c>
      <c r="AJ5" s="85"/>
      <c r="AK5" s="110" t="str">
        <f t="shared" si="2"/>
        <v/>
      </c>
      <c r="AL5" s="298" t="str">
        <f t="shared" si="3"/>
        <v/>
      </c>
      <c r="AM5" s="298" t="str">
        <f>IF(L5="","",IF(O5="",0,O5))</f>
        <v/>
      </c>
      <c r="AN5" s="110"/>
      <c r="AO5" s="110" t="str">
        <f t="shared" si="5"/>
        <v/>
      </c>
      <c r="AP5" s="110" t="str">
        <f t="shared" ref="AP5:AP26" si="19">IF(R5="","",R5)</f>
        <v/>
      </c>
      <c r="AQ5" s="298" t="str">
        <f t="shared" si="6"/>
        <v/>
      </c>
    </row>
    <row r="6" spans="1:43" s="8" customFormat="1" ht="17" customHeight="1" x14ac:dyDescent="0.2">
      <c r="A6" s="160" t="str">
        <f>IF(E6&gt;0,A5+1,"")</f>
        <v/>
      </c>
      <c r="B6" s="161" t="str">
        <f t="shared" si="7"/>
        <v/>
      </c>
      <c r="C6" s="161" t="str">
        <f t="shared" si="8"/>
        <v/>
      </c>
      <c r="D6" s="161" t="str">
        <f t="shared" ref="D6:D31" si="20">IF(E6&gt;0,PHONETIC(E6),"")</f>
        <v/>
      </c>
      <c r="E6" s="116"/>
      <c r="F6" s="117"/>
      <c r="G6" s="118"/>
      <c r="H6" s="119"/>
      <c r="I6" s="120"/>
      <c r="J6" s="107" t="str">
        <f t="shared" si="9"/>
        <v/>
      </c>
      <c r="K6" s="104" t="str">
        <f t="shared" si="10"/>
        <v/>
      </c>
      <c r="L6" s="166"/>
      <c r="M6" s="167"/>
      <c r="N6" s="302"/>
      <c r="O6" s="303"/>
      <c r="P6" s="168"/>
      <c r="Q6" s="312"/>
      <c r="R6" s="313"/>
      <c r="S6" s="314"/>
      <c r="T6" s="40">
        <f t="shared" ref="T6:T31" si="21">COUNTA(L6,P6)</f>
        <v>0</v>
      </c>
      <c r="U6" s="99" t="b">
        <v>0</v>
      </c>
      <c r="W6" s="85" t="str">
        <f t="shared" ref="W6:W33" si="22">IF(E6&gt;0,W5+1,"")</f>
        <v/>
      </c>
      <c r="X6" s="85" t="str">
        <f t="shared" si="11"/>
        <v/>
      </c>
      <c r="Y6" s="85" t="str">
        <f t="shared" ref="Y6:Y33" si="23">IF(E6&gt;0,2,"")</f>
        <v/>
      </c>
      <c r="Z6" s="85" t="str">
        <f t="shared" si="0"/>
        <v>　</v>
      </c>
      <c r="AA6" s="85" t="str">
        <f t="shared" si="12"/>
        <v>　</v>
      </c>
      <c r="AB6" s="190" t="str">
        <f t="shared" si="13"/>
        <v/>
      </c>
      <c r="AC6" s="85" t="str">
        <f t="shared" si="14"/>
        <v/>
      </c>
      <c r="AD6" s="85" t="str">
        <f t="shared" si="15"/>
        <v/>
      </c>
      <c r="AE6" s="191">
        <f t="shared" si="16"/>
        <v>0</v>
      </c>
      <c r="AF6" s="188" t="str">
        <f t="shared" si="17"/>
        <v/>
      </c>
      <c r="AG6" s="191">
        <f t="shared" si="1"/>
        <v>0</v>
      </c>
      <c r="AH6" s="188" t="str">
        <f t="shared" si="18"/>
        <v/>
      </c>
      <c r="AI6" s="112">
        <f t="shared" ref="AI6:AI54" si="24">COUNTA(L6,P6)</f>
        <v>0</v>
      </c>
      <c r="AJ6" s="85"/>
      <c r="AK6" s="110" t="str">
        <f t="shared" si="2"/>
        <v/>
      </c>
      <c r="AL6" s="298" t="str">
        <f t="shared" si="3"/>
        <v/>
      </c>
      <c r="AM6" s="298" t="str">
        <f t="shared" si="4"/>
        <v/>
      </c>
      <c r="AN6" s="110"/>
      <c r="AO6" s="110" t="str">
        <f t="shared" si="5"/>
        <v/>
      </c>
      <c r="AP6" s="110" t="str">
        <f t="shared" si="19"/>
        <v/>
      </c>
      <c r="AQ6" s="298" t="str">
        <f t="shared" si="6"/>
        <v/>
      </c>
    </row>
    <row r="7" spans="1:43" s="8" customFormat="1" ht="17" customHeight="1" x14ac:dyDescent="0.2">
      <c r="A7" s="160" t="str">
        <f t="shared" ref="A7:A31" si="25">IF(E7&gt;0,A6+1,"")</f>
        <v/>
      </c>
      <c r="B7" s="161" t="str">
        <f t="shared" si="7"/>
        <v/>
      </c>
      <c r="C7" s="161" t="str">
        <f t="shared" si="8"/>
        <v/>
      </c>
      <c r="D7" s="161" t="str">
        <f t="shared" si="20"/>
        <v/>
      </c>
      <c r="E7" s="116"/>
      <c r="F7" s="117"/>
      <c r="G7" s="118"/>
      <c r="H7" s="119"/>
      <c r="I7" s="120"/>
      <c r="J7" s="107" t="str">
        <f t="shared" si="9"/>
        <v/>
      </c>
      <c r="K7" s="104" t="str">
        <f t="shared" si="10"/>
        <v/>
      </c>
      <c r="L7" s="166"/>
      <c r="M7" s="167"/>
      <c r="N7" s="302"/>
      <c r="O7" s="303"/>
      <c r="P7" s="168"/>
      <c r="Q7" s="312"/>
      <c r="R7" s="313"/>
      <c r="S7" s="314"/>
      <c r="T7" s="40">
        <f>COUNTA(L7,P7)</f>
        <v>0</v>
      </c>
      <c r="U7" s="99" t="b">
        <v>0</v>
      </c>
      <c r="W7" s="85" t="str">
        <f t="shared" si="22"/>
        <v/>
      </c>
      <c r="X7" s="85" t="str">
        <f t="shared" si="11"/>
        <v/>
      </c>
      <c r="Y7" s="85" t="str">
        <f t="shared" si="23"/>
        <v/>
      </c>
      <c r="Z7" s="85" t="str">
        <f t="shared" si="0"/>
        <v>　</v>
      </c>
      <c r="AA7" s="85" t="str">
        <f t="shared" si="12"/>
        <v>　</v>
      </c>
      <c r="AB7" s="190" t="str">
        <f t="shared" si="13"/>
        <v/>
      </c>
      <c r="AC7" s="85" t="str">
        <f t="shared" si="14"/>
        <v/>
      </c>
      <c r="AD7" s="85" t="str">
        <f t="shared" si="15"/>
        <v/>
      </c>
      <c r="AE7" s="191">
        <f t="shared" si="16"/>
        <v>0</v>
      </c>
      <c r="AF7" s="188" t="str">
        <f t="shared" si="17"/>
        <v/>
      </c>
      <c r="AG7" s="191">
        <f t="shared" si="1"/>
        <v>0</v>
      </c>
      <c r="AH7" s="188" t="str">
        <f t="shared" si="18"/>
        <v/>
      </c>
      <c r="AI7" s="112">
        <f t="shared" si="24"/>
        <v>0</v>
      </c>
      <c r="AJ7" s="85"/>
      <c r="AK7" s="110" t="str">
        <f t="shared" si="2"/>
        <v/>
      </c>
      <c r="AL7" s="298" t="str">
        <f t="shared" si="3"/>
        <v/>
      </c>
      <c r="AM7" s="298" t="str">
        <f t="shared" si="4"/>
        <v/>
      </c>
      <c r="AN7" s="110"/>
      <c r="AO7" s="110" t="str">
        <f t="shared" si="5"/>
        <v/>
      </c>
      <c r="AP7" s="110" t="str">
        <f t="shared" si="19"/>
        <v/>
      </c>
      <c r="AQ7" s="298" t="str">
        <f t="shared" si="6"/>
        <v/>
      </c>
    </row>
    <row r="8" spans="1:43" s="8" customFormat="1" ht="17" customHeight="1" x14ac:dyDescent="0.2">
      <c r="A8" s="160" t="str">
        <f t="shared" si="25"/>
        <v/>
      </c>
      <c r="B8" s="161" t="str">
        <f t="shared" si="7"/>
        <v/>
      </c>
      <c r="C8" s="161" t="str">
        <f t="shared" si="8"/>
        <v/>
      </c>
      <c r="D8" s="161" t="str">
        <f t="shared" si="20"/>
        <v/>
      </c>
      <c r="E8" s="116"/>
      <c r="F8" s="117"/>
      <c r="G8" s="118"/>
      <c r="H8" s="119"/>
      <c r="I8" s="120"/>
      <c r="J8" s="107" t="str">
        <f t="shared" si="9"/>
        <v/>
      </c>
      <c r="K8" s="104" t="str">
        <f t="shared" si="10"/>
        <v/>
      </c>
      <c r="L8" s="166"/>
      <c r="M8" s="169"/>
      <c r="N8" s="302"/>
      <c r="O8" s="303"/>
      <c r="P8" s="168"/>
      <c r="Q8" s="312"/>
      <c r="R8" s="313"/>
      <c r="S8" s="314"/>
      <c r="T8" s="40">
        <f t="shared" si="21"/>
        <v>0</v>
      </c>
      <c r="U8" s="99" t="b">
        <v>0</v>
      </c>
      <c r="W8" s="85" t="str">
        <f t="shared" si="22"/>
        <v/>
      </c>
      <c r="X8" s="85" t="str">
        <f t="shared" si="11"/>
        <v/>
      </c>
      <c r="Y8" s="85" t="str">
        <f t="shared" si="23"/>
        <v/>
      </c>
      <c r="Z8" s="85" t="str">
        <f t="shared" si="0"/>
        <v>　</v>
      </c>
      <c r="AA8" s="85" t="str">
        <f t="shared" si="12"/>
        <v>　</v>
      </c>
      <c r="AB8" s="190" t="str">
        <f t="shared" si="13"/>
        <v/>
      </c>
      <c r="AC8" s="85" t="str">
        <f t="shared" si="14"/>
        <v/>
      </c>
      <c r="AD8" s="85" t="str">
        <f t="shared" si="15"/>
        <v/>
      </c>
      <c r="AE8" s="191">
        <f t="shared" si="16"/>
        <v>0</v>
      </c>
      <c r="AF8" s="188" t="str">
        <f t="shared" si="17"/>
        <v/>
      </c>
      <c r="AG8" s="191">
        <f t="shared" si="1"/>
        <v>0</v>
      </c>
      <c r="AH8" s="188" t="str">
        <f t="shared" si="18"/>
        <v/>
      </c>
      <c r="AI8" s="112">
        <f t="shared" si="24"/>
        <v>0</v>
      </c>
      <c r="AJ8" s="85"/>
      <c r="AK8" s="110" t="str">
        <f t="shared" si="2"/>
        <v/>
      </c>
      <c r="AL8" s="298" t="str">
        <f t="shared" si="3"/>
        <v/>
      </c>
      <c r="AM8" s="298" t="str">
        <f t="shared" si="4"/>
        <v/>
      </c>
      <c r="AN8" s="110"/>
      <c r="AO8" s="110" t="str">
        <f t="shared" si="5"/>
        <v/>
      </c>
      <c r="AP8" s="110" t="str">
        <f t="shared" si="19"/>
        <v/>
      </c>
      <c r="AQ8" s="298" t="str">
        <f t="shared" si="6"/>
        <v/>
      </c>
    </row>
    <row r="9" spans="1:43" s="8" customFormat="1" ht="17" customHeight="1" x14ac:dyDescent="0.2">
      <c r="A9" s="160" t="str">
        <f t="shared" si="25"/>
        <v/>
      </c>
      <c r="B9" s="161" t="str">
        <f t="shared" si="7"/>
        <v/>
      </c>
      <c r="C9" s="161" t="str">
        <f t="shared" si="8"/>
        <v/>
      </c>
      <c r="D9" s="161" t="str">
        <f t="shared" si="20"/>
        <v/>
      </c>
      <c r="E9" s="116"/>
      <c r="F9" s="117"/>
      <c r="G9" s="118"/>
      <c r="H9" s="119"/>
      <c r="I9" s="120"/>
      <c r="J9" s="107" t="str">
        <f t="shared" si="9"/>
        <v/>
      </c>
      <c r="K9" s="104" t="str">
        <f t="shared" si="10"/>
        <v/>
      </c>
      <c r="L9" s="166"/>
      <c r="M9" s="169"/>
      <c r="N9" s="302"/>
      <c r="O9" s="303"/>
      <c r="P9" s="168"/>
      <c r="Q9" s="315"/>
      <c r="R9" s="316"/>
      <c r="S9" s="317"/>
      <c r="T9" s="40">
        <f t="shared" si="21"/>
        <v>0</v>
      </c>
      <c r="U9" s="99" t="b">
        <v>0</v>
      </c>
      <c r="W9" s="85" t="str">
        <f t="shared" si="22"/>
        <v/>
      </c>
      <c r="X9" s="85" t="str">
        <f t="shared" si="11"/>
        <v/>
      </c>
      <c r="Y9" s="85" t="str">
        <f t="shared" si="23"/>
        <v/>
      </c>
      <c r="Z9" s="85" t="str">
        <f t="shared" si="0"/>
        <v>　</v>
      </c>
      <c r="AA9" s="85" t="str">
        <f t="shared" si="12"/>
        <v>　</v>
      </c>
      <c r="AB9" s="190" t="str">
        <f t="shared" si="13"/>
        <v/>
      </c>
      <c r="AC9" s="85" t="str">
        <f t="shared" si="14"/>
        <v/>
      </c>
      <c r="AD9" s="85" t="str">
        <f t="shared" si="15"/>
        <v/>
      </c>
      <c r="AE9" s="191">
        <f t="shared" si="16"/>
        <v>0</v>
      </c>
      <c r="AF9" s="188" t="str">
        <f t="shared" si="17"/>
        <v/>
      </c>
      <c r="AG9" s="191">
        <f t="shared" si="1"/>
        <v>0</v>
      </c>
      <c r="AH9" s="188" t="str">
        <f t="shared" si="18"/>
        <v/>
      </c>
      <c r="AI9" s="112">
        <f t="shared" si="24"/>
        <v>0</v>
      </c>
      <c r="AJ9" s="85"/>
      <c r="AK9" s="110" t="str">
        <f t="shared" si="2"/>
        <v/>
      </c>
      <c r="AL9" s="298" t="str">
        <f t="shared" si="3"/>
        <v/>
      </c>
      <c r="AM9" s="298" t="str">
        <f t="shared" si="4"/>
        <v/>
      </c>
      <c r="AN9" s="110"/>
      <c r="AO9" s="110" t="str">
        <f t="shared" si="5"/>
        <v/>
      </c>
      <c r="AP9" s="110" t="str">
        <f t="shared" si="19"/>
        <v/>
      </c>
      <c r="AQ9" s="298" t="str">
        <f t="shared" si="6"/>
        <v/>
      </c>
    </row>
    <row r="10" spans="1:43" s="8" customFormat="1" ht="17" customHeight="1" x14ac:dyDescent="0.2">
      <c r="A10" s="160" t="str">
        <f t="shared" si="25"/>
        <v/>
      </c>
      <c r="B10" s="161" t="str">
        <f t="shared" si="7"/>
        <v/>
      </c>
      <c r="C10" s="161" t="str">
        <f t="shared" si="8"/>
        <v/>
      </c>
      <c r="D10" s="161" t="str">
        <f t="shared" si="20"/>
        <v/>
      </c>
      <c r="E10" s="116"/>
      <c r="F10" s="117"/>
      <c r="G10" s="118"/>
      <c r="H10" s="119"/>
      <c r="I10" s="120"/>
      <c r="J10" s="107" t="str">
        <f t="shared" si="9"/>
        <v/>
      </c>
      <c r="K10" s="104" t="str">
        <f t="shared" si="10"/>
        <v/>
      </c>
      <c r="L10" s="166"/>
      <c r="M10" s="169"/>
      <c r="N10" s="302"/>
      <c r="O10" s="303"/>
      <c r="P10" s="168"/>
      <c r="Q10" s="315"/>
      <c r="R10" s="316"/>
      <c r="S10" s="317"/>
      <c r="T10" s="40">
        <f t="shared" si="21"/>
        <v>0</v>
      </c>
      <c r="U10" s="99" t="b">
        <v>0</v>
      </c>
      <c r="W10" s="85" t="str">
        <f t="shared" si="22"/>
        <v/>
      </c>
      <c r="X10" s="85" t="str">
        <f t="shared" si="11"/>
        <v/>
      </c>
      <c r="Y10" s="85" t="str">
        <f t="shared" si="23"/>
        <v/>
      </c>
      <c r="Z10" s="85" t="str">
        <f t="shared" si="0"/>
        <v>　</v>
      </c>
      <c r="AA10" s="85" t="str">
        <f t="shared" si="12"/>
        <v>　</v>
      </c>
      <c r="AB10" s="190" t="str">
        <f t="shared" si="13"/>
        <v/>
      </c>
      <c r="AC10" s="85" t="str">
        <f t="shared" si="14"/>
        <v/>
      </c>
      <c r="AD10" s="85" t="str">
        <f t="shared" si="15"/>
        <v/>
      </c>
      <c r="AE10" s="191">
        <f t="shared" si="16"/>
        <v>0</v>
      </c>
      <c r="AF10" s="188" t="str">
        <f t="shared" si="17"/>
        <v/>
      </c>
      <c r="AG10" s="191">
        <f t="shared" si="1"/>
        <v>0</v>
      </c>
      <c r="AH10" s="188" t="str">
        <f t="shared" si="18"/>
        <v/>
      </c>
      <c r="AI10" s="112">
        <f t="shared" si="24"/>
        <v>0</v>
      </c>
      <c r="AJ10" s="85"/>
      <c r="AK10" s="110" t="str">
        <f t="shared" si="2"/>
        <v/>
      </c>
      <c r="AL10" s="298" t="str">
        <f t="shared" si="3"/>
        <v/>
      </c>
      <c r="AM10" s="298" t="str">
        <f t="shared" si="4"/>
        <v/>
      </c>
      <c r="AN10" s="110"/>
      <c r="AO10" s="110" t="str">
        <f t="shared" si="5"/>
        <v/>
      </c>
      <c r="AP10" s="110" t="str">
        <f t="shared" si="19"/>
        <v/>
      </c>
      <c r="AQ10" s="298" t="str">
        <f t="shared" si="6"/>
        <v/>
      </c>
    </row>
    <row r="11" spans="1:43" s="8" customFormat="1" ht="17" customHeight="1" x14ac:dyDescent="0.2">
      <c r="A11" s="160" t="str">
        <f t="shared" si="25"/>
        <v/>
      </c>
      <c r="B11" s="161" t="str">
        <f t="shared" si="7"/>
        <v/>
      </c>
      <c r="C11" s="161" t="str">
        <f t="shared" si="8"/>
        <v/>
      </c>
      <c r="D11" s="161" t="str">
        <f t="shared" si="20"/>
        <v/>
      </c>
      <c r="E11" s="116"/>
      <c r="F11" s="117"/>
      <c r="G11" s="118"/>
      <c r="H11" s="119"/>
      <c r="I11" s="120"/>
      <c r="J11" s="107" t="str">
        <f t="shared" si="9"/>
        <v/>
      </c>
      <c r="K11" s="104" t="str">
        <f t="shared" si="10"/>
        <v/>
      </c>
      <c r="L11" s="166"/>
      <c r="M11" s="169"/>
      <c r="N11" s="302"/>
      <c r="O11" s="303"/>
      <c r="P11" s="168"/>
      <c r="Q11" s="315"/>
      <c r="R11" s="316"/>
      <c r="S11" s="317"/>
      <c r="T11" s="40">
        <f t="shared" si="21"/>
        <v>0</v>
      </c>
      <c r="U11" s="99" t="b">
        <v>0</v>
      </c>
      <c r="W11" s="85" t="str">
        <f t="shared" si="22"/>
        <v/>
      </c>
      <c r="X11" s="85" t="str">
        <f t="shared" si="11"/>
        <v/>
      </c>
      <c r="Y11" s="85" t="str">
        <f t="shared" si="23"/>
        <v/>
      </c>
      <c r="Z11" s="85" t="str">
        <f t="shared" si="0"/>
        <v>　</v>
      </c>
      <c r="AA11" s="85" t="str">
        <f t="shared" si="12"/>
        <v>　</v>
      </c>
      <c r="AB11" s="190" t="str">
        <f t="shared" si="13"/>
        <v/>
      </c>
      <c r="AC11" s="85" t="str">
        <f>IF(I11="c","コ",IF(I11="","",DATEDIF(I11,起算日,"y")))</f>
        <v/>
      </c>
      <c r="AD11" s="85" t="str">
        <f>IF(J11="","",VLOOKUP(J11,個人,2))</f>
        <v/>
      </c>
      <c r="AE11" s="191">
        <f t="shared" si="16"/>
        <v>0</v>
      </c>
      <c r="AF11" s="188" t="str">
        <f t="shared" si="17"/>
        <v/>
      </c>
      <c r="AG11" s="191">
        <f t="shared" si="1"/>
        <v>0</v>
      </c>
      <c r="AH11" s="188" t="str">
        <f t="shared" si="18"/>
        <v/>
      </c>
      <c r="AI11" s="112">
        <f t="shared" si="24"/>
        <v>0</v>
      </c>
      <c r="AJ11" s="85"/>
      <c r="AK11" s="110" t="str">
        <f t="shared" si="2"/>
        <v/>
      </c>
      <c r="AL11" s="298" t="str">
        <f t="shared" si="3"/>
        <v/>
      </c>
      <c r="AM11" s="298" t="str">
        <f t="shared" si="4"/>
        <v/>
      </c>
      <c r="AN11" s="110"/>
      <c r="AO11" s="110" t="str">
        <f t="shared" si="5"/>
        <v/>
      </c>
      <c r="AP11" s="110" t="str">
        <f t="shared" si="19"/>
        <v/>
      </c>
      <c r="AQ11" s="298" t="str">
        <f t="shared" si="6"/>
        <v/>
      </c>
    </row>
    <row r="12" spans="1:43" s="8" customFormat="1" ht="17" customHeight="1" x14ac:dyDescent="0.2">
      <c r="A12" s="160" t="str">
        <f t="shared" si="25"/>
        <v/>
      </c>
      <c r="B12" s="161" t="str">
        <f t="shared" si="7"/>
        <v/>
      </c>
      <c r="C12" s="161" t="str">
        <f t="shared" si="8"/>
        <v/>
      </c>
      <c r="D12" s="161" t="str">
        <f t="shared" si="20"/>
        <v/>
      </c>
      <c r="E12" s="116"/>
      <c r="F12" s="117"/>
      <c r="G12" s="118"/>
      <c r="H12" s="119"/>
      <c r="I12" s="120"/>
      <c r="J12" s="107" t="str">
        <f t="shared" si="9"/>
        <v/>
      </c>
      <c r="K12" s="104" t="str">
        <f t="shared" si="10"/>
        <v/>
      </c>
      <c r="L12" s="166"/>
      <c r="M12" s="169"/>
      <c r="N12" s="302"/>
      <c r="O12" s="303"/>
      <c r="P12" s="168"/>
      <c r="Q12" s="315"/>
      <c r="R12" s="316"/>
      <c r="S12" s="317"/>
      <c r="T12" s="40">
        <f t="shared" si="21"/>
        <v>0</v>
      </c>
      <c r="U12" s="99" t="b">
        <v>0</v>
      </c>
      <c r="W12" s="85" t="str">
        <f t="shared" si="22"/>
        <v/>
      </c>
      <c r="X12" s="85" t="str">
        <f t="shared" si="11"/>
        <v/>
      </c>
      <c r="Y12" s="85" t="str">
        <f t="shared" si="23"/>
        <v/>
      </c>
      <c r="Z12" s="85" t="str">
        <f t="shared" si="0"/>
        <v>　</v>
      </c>
      <c r="AA12" s="85" t="str">
        <f t="shared" si="12"/>
        <v>　</v>
      </c>
      <c r="AB12" s="190" t="str">
        <f t="shared" ref="AB12:AB33" si="26">IF(I12&lt;&gt;"",I12,"")</f>
        <v/>
      </c>
      <c r="AC12" s="85" t="str">
        <f t="shared" ref="AC12:AC33" si="27">IF(I12="c","コ",IF(I12="","",DATEDIF(I12,起算日,"y")))</f>
        <v/>
      </c>
      <c r="AD12" s="85" t="str">
        <f t="shared" ref="AD12:AD33" si="28">IF(J12="","",VLOOKUP(J12,個人,2))</f>
        <v/>
      </c>
      <c r="AE12" s="191">
        <f t="shared" si="16"/>
        <v>0</v>
      </c>
      <c r="AF12" s="188" t="str">
        <f t="shared" si="17"/>
        <v/>
      </c>
      <c r="AG12" s="191">
        <f t="shared" si="1"/>
        <v>0</v>
      </c>
      <c r="AH12" s="188" t="str">
        <f t="shared" si="18"/>
        <v/>
      </c>
      <c r="AI12" s="112">
        <f t="shared" si="24"/>
        <v>0</v>
      </c>
      <c r="AJ12" s="85"/>
      <c r="AK12" s="110" t="str">
        <f t="shared" si="2"/>
        <v/>
      </c>
      <c r="AL12" s="298" t="str">
        <f t="shared" si="3"/>
        <v/>
      </c>
      <c r="AM12" s="298" t="str">
        <f t="shared" si="4"/>
        <v/>
      </c>
      <c r="AN12" s="110"/>
      <c r="AO12" s="110" t="str">
        <f t="shared" si="5"/>
        <v/>
      </c>
      <c r="AP12" s="110" t="str">
        <f t="shared" si="19"/>
        <v/>
      </c>
      <c r="AQ12" s="298" t="str">
        <f t="shared" si="6"/>
        <v/>
      </c>
    </row>
    <row r="13" spans="1:43" s="8" customFormat="1" ht="17" customHeight="1" x14ac:dyDescent="0.2">
      <c r="A13" s="160" t="str">
        <f t="shared" si="25"/>
        <v/>
      </c>
      <c r="B13" s="161" t="str">
        <f t="shared" si="7"/>
        <v/>
      </c>
      <c r="C13" s="161" t="str">
        <f t="shared" si="8"/>
        <v/>
      </c>
      <c r="D13" s="161" t="str">
        <f t="shared" si="20"/>
        <v/>
      </c>
      <c r="E13" s="116"/>
      <c r="F13" s="117"/>
      <c r="G13" s="118"/>
      <c r="H13" s="119"/>
      <c r="I13" s="120"/>
      <c r="J13" s="107" t="str">
        <f t="shared" si="9"/>
        <v/>
      </c>
      <c r="K13" s="104" t="str">
        <f t="shared" si="10"/>
        <v/>
      </c>
      <c r="L13" s="166"/>
      <c r="M13" s="169"/>
      <c r="N13" s="302"/>
      <c r="O13" s="303"/>
      <c r="P13" s="168"/>
      <c r="Q13" s="315"/>
      <c r="R13" s="316"/>
      <c r="S13" s="317"/>
      <c r="T13" s="40">
        <f t="shared" si="21"/>
        <v>0</v>
      </c>
      <c r="U13" s="99" t="b">
        <v>0</v>
      </c>
      <c r="W13" s="85" t="str">
        <f t="shared" si="22"/>
        <v/>
      </c>
      <c r="X13" s="85" t="str">
        <f t="shared" si="11"/>
        <v/>
      </c>
      <c r="Y13" s="85" t="str">
        <f t="shared" si="23"/>
        <v/>
      </c>
      <c r="Z13" s="85" t="str">
        <f t="shared" si="0"/>
        <v>　</v>
      </c>
      <c r="AA13" s="85" t="str">
        <f t="shared" si="12"/>
        <v>　</v>
      </c>
      <c r="AB13" s="190" t="str">
        <f t="shared" si="26"/>
        <v/>
      </c>
      <c r="AC13" s="85" t="str">
        <f t="shared" si="27"/>
        <v/>
      </c>
      <c r="AD13" s="85" t="str">
        <f t="shared" si="28"/>
        <v/>
      </c>
      <c r="AE13" s="191">
        <f t="shared" si="16"/>
        <v>0</v>
      </c>
      <c r="AF13" s="188" t="str">
        <f t="shared" si="17"/>
        <v/>
      </c>
      <c r="AG13" s="191">
        <f t="shared" si="1"/>
        <v>0</v>
      </c>
      <c r="AH13" s="188" t="str">
        <f t="shared" si="18"/>
        <v/>
      </c>
      <c r="AI13" s="112">
        <f t="shared" si="24"/>
        <v>0</v>
      </c>
      <c r="AJ13" s="85"/>
      <c r="AK13" s="110" t="str">
        <f t="shared" si="2"/>
        <v/>
      </c>
      <c r="AL13" s="298" t="str">
        <f t="shared" si="3"/>
        <v/>
      </c>
      <c r="AM13" s="298" t="str">
        <f t="shared" si="4"/>
        <v/>
      </c>
      <c r="AN13" s="110"/>
      <c r="AO13" s="110" t="str">
        <f t="shared" si="5"/>
        <v/>
      </c>
      <c r="AP13" s="110" t="str">
        <f t="shared" si="19"/>
        <v/>
      </c>
      <c r="AQ13" s="298" t="str">
        <f t="shared" si="6"/>
        <v/>
      </c>
    </row>
    <row r="14" spans="1:43" s="8" customFormat="1" ht="17" customHeight="1" x14ac:dyDescent="0.2">
      <c r="A14" s="160" t="str">
        <f t="shared" si="25"/>
        <v/>
      </c>
      <c r="B14" s="161" t="str">
        <f t="shared" si="7"/>
        <v/>
      </c>
      <c r="C14" s="161" t="str">
        <f t="shared" si="8"/>
        <v/>
      </c>
      <c r="D14" s="161" t="str">
        <f t="shared" si="20"/>
        <v/>
      </c>
      <c r="E14" s="116"/>
      <c r="F14" s="117"/>
      <c r="G14" s="118"/>
      <c r="H14" s="119"/>
      <c r="I14" s="120"/>
      <c r="J14" s="107" t="str">
        <f t="shared" si="9"/>
        <v/>
      </c>
      <c r="K14" s="104" t="str">
        <f t="shared" si="10"/>
        <v/>
      </c>
      <c r="L14" s="166"/>
      <c r="M14" s="169"/>
      <c r="N14" s="302"/>
      <c r="O14" s="303"/>
      <c r="P14" s="168"/>
      <c r="Q14" s="315"/>
      <c r="R14" s="316"/>
      <c r="S14" s="317"/>
      <c r="T14" s="40">
        <f t="shared" si="21"/>
        <v>0</v>
      </c>
      <c r="U14" s="99" t="b">
        <v>0</v>
      </c>
      <c r="W14" s="85" t="str">
        <f t="shared" si="22"/>
        <v/>
      </c>
      <c r="X14" s="85" t="str">
        <f t="shared" si="11"/>
        <v/>
      </c>
      <c r="Y14" s="85" t="str">
        <f t="shared" si="23"/>
        <v/>
      </c>
      <c r="Z14" s="85" t="str">
        <f t="shared" si="0"/>
        <v>　</v>
      </c>
      <c r="AA14" s="85" t="str">
        <f t="shared" si="12"/>
        <v>　</v>
      </c>
      <c r="AB14" s="190" t="str">
        <f t="shared" si="26"/>
        <v/>
      </c>
      <c r="AC14" s="85" t="str">
        <f t="shared" si="27"/>
        <v/>
      </c>
      <c r="AD14" s="85" t="str">
        <f t="shared" si="28"/>
        <v/>
      </c>
      <c r="AE14" s="191">
        <f t="shared" si="16"/>
        <v>0</v>
      </c>
      <c r="AF14" s="188" t="str">
        <f t="shared" si="17"/>
        <v/>
      </c>
      <c r="AG14" s="191">
        <f t="shared" si="1"/>
        <v>0</v>
      </c>
      <c r="AH14" s="188" t="str">
        <f t="shared" si="18"/>
        <v/>
      </c>
      <c r="AI14" s="112">
        <f t="shared" si="24"/>
        <v>0</v>
      </c>
      <c r="AJ14" s="85"/>
      <c r="AK14" s="110" t="str">
        <f t="shared" si="2"/>
        <v/>
      </c>
      <c r="AL14" s="298" t="str">
        <f t="shared" si="3"/>
        <v/>
      </c>
      <c r="AM14" s="298" t="str">
        <f t="shared" si="4"/>
        <v/>
      </c>
      <c r="AN14" s="110"/>
      <c r="AO14" s="110" t="str">
        <f t="shared" si="5"/>
        <v/>
      </c>
      <c r="AP14" s="110" t="str">
        <f t="shared" si="19"/>
        <v/>
      </c>
      <c r="AQ14" s="298" t="str">
        <f t="shared" si="6"/>
        <v/>
      </c>
    </row>
    <row r="15" spans="1:43" s="8" customFormat="1" ht="17" customHeight="1" x14ac:dyDescent="0.2">
      <c r="A15" s="160" t="str">
        <f t="shared" si="25"/>
        <v/>
      </c>
      <c r="B15" s="161" t="str">
        <f t="shared" si="7"/>
        <v/>
      </c>
      <c r="C15" s="161" t="str">
        <f t="shared" si="8"/>
        <v/>
      </c>
      <c r="D15" s="161" t="str">
        <f t="shared" si="20"/>
        <v/>
      </c>
      <c r="E15" s="116"/>
      <c r="F15" s="117"/>
      <c r="G15" s="118"/>
      <c r="H15" s="119"/>
      <c r="I15" s="120"/>
      <c r="J15" s="107" t="str">
        <f t="shared" si="9"/>
        <v/>
      </c>
      <c r="K15" s="104" t="str">
        <f t="shared" si="10"/>
        <v/>
      </c>
      <c r="L15" s="166"/>
      <c r="M15" s="169"/>
      <c r="N15" s="302"/>
      <c r="O15" s="303"/>
      <c r="P15" s="168"/>
      <c r="Q15" s="315"/>
      <c r="R15" s="316"/>
      <c r="S15" s="317"/>
      <c r="T15" s="40">
        <f t="shared" si="21"/>
        <v>0</v>
      </c>
      <c r="U15" s="99" t="b">
        <v>0</v>
      </c>
      <c r="W15" s="85" t="str">
        <f t="shared" si="22"/>
        <v/>
      </c>
      <c r="X15" s="85" t="str">
        <f t="shared" si="11"/>
        <v/>
      </c>
      <c r="Y15" s="85" t="str">
        <f t="shared" si="23"/>
        <v/>
      </c>
      <c r="Z15" s="85" t="str">
        <f t="shared" si="0"/>
        <v>　</v>
      </c>
      <c r="AA15" s="85" t="str">
        <f t="shared" si="12"/>
        <v>　</v>
      </c>
      <c r="AB15" s="190" t="str">
        <f t="shared" si="26"/>
        <v/>
      </c>
      <c r="AC15" s="85" t="str">
        <f t="shared" si="27"/>
        <v/>
      </c>
      <c r="AD15" s="85" t="str">
        <f t="shared" si="28"/>
        <v/>
      </c>
      <c r="AE15" s="191">
        <f t="shared" si="16"/>
        <v>0</v>
      </c>
      <c r="AF15" s="188" t="str">
        <f t="shared" si="17"/>
        <v/>
      </c>
      <c r="AG15" s="191">
        <f t="shared" si="1"/>
        <v>0</v>
      </c>
      <c r="AH15" s="188" t="str">
        <f t="shared" si="18"/>
        <v/>
      </c>
      <c r="AI15" s="112">
        <f t="shared" si="24"/>
        <v>0</v>
      </c>
      <c r="AJ15" s="85"/>
      <c r="AK15" s="110" t="str">
        <f t="shared" si="2"/>
        <v/>
      </c>
      <c r="AL15" s="298" t="str">
        <f t="shared" si="3"/>
        <v/>
      </c>
      <c r="AM15" s="298" t="str">
        <f t="shared" si="4"/>
        <v/>
      </c>
      <c r="AN15" s="110"/>
      <c r="AO15" s="110" t="str">
        <f t="shared" si="5"/>
        <v/>
      </c>
      <c r="AP15" s="110" t="str">
        <f t="shared" si="19"/>
        <v/>
      </c>
      <c r="AQ15" s="298" t="str">
        <f t="shared" si="6"/>
        <v/>
      </c>
    </row>
    <row r="16" spans="1:43" s="8" customFormat="1" ht="17" customHeight="1" x14ac:dyDescent="0.2">
      <c r="A16" s="160" t="str">
        <f t="shared" si="25"/>
        <v/>
      </c>
      <c r="B16" s="161" t="str">
        <f t="shared" si="7"/>
        <v/>
      </c>
      <c r="C16" s="161" t="str">
        <f t="shared" si="8"/>
        <v/>
      </c>
      <c r="D16" s="161" t="str">
        <f t="shared" si="20"/>
        <v/>
      </c>
      <c r="E16" s="116"/>
      <c r="F16" s="117"/>
      <c r="G16" s="118"/>
      <c r="H16" s="119"/>
      <c r="I16" s="120"/>
      <c r="J16" s="107" t="str">
        <f t="shared" si="9"/>
        <v/>
      </c>
      <c r="K16" s="104" t="str">
        <f t="shared" si="10"/>
        <v/>
      </c>
      <c r="L16" s="166"/>
      <c r="M16" s="169"/>
      <c r="N16" s="302"/>
      <c r="O16" s="303"/>
      <c r="P16" s="168"/>
      <c r="Q16" s="315"/>
      <c r="R16" s="316"/>
      <c r="S16" s="317"/>
      <c r="T16" s="40">
        <f t="shared" si="21"/>
        <v>0</v>
      </c>
      <c r="U16" s="99" t="b">
        <v>0</v>
      </c>
      <c r="W16" s="85" t="str">
        <f t="shared" si="22"/>
        <v/>
      </c>
      <c r="X16" s="85" t="str">
        <f t="shared" si="11"/>
        <v/>
      </c>
      <c r="Y16" s="85" t="str">
        <f t="shared" si="23"/>
        <v/>
      </c>
      <c r="Z16" s="85" t="str">
        <f t="shared" si="0"/>
        <v>　</v>
      </c>
      <c r="AA16" s="85" t="str">
        <f t="shared" si="12"/>
        <v>　</v>
      </c>
      <c r="AB16" s="190" t="str">
        <f t="shared" si="26"/>
        <v/>
      </c>
      <c r="AC16" s="85" t="str">
        <f t="shared" si="27"/>
        <v/>
      </c>
      <c r="AD16" s="85" t="str">
        <f t="shared" si="28"/>
        <v/>
      </c>
      <c r="AE16" s="191">
        <f t="shared" si="16"/>
        <v>0</v>
      </c>
      <c r="AF16" s="188" t="str">
        <f t="shared" si="17"/>
        <v/>
      </c>
      <c r="AG16" s="191">
        <f t="shared" si="1"/>
        <v>0</v>
      </c>
      <c r="AH16" s="188" t="str">
        <f t="shared" si="18"/>
        <v/>
      </c>
      <c r="AI16" s="112">
        <f t="shared" si="24"/>
        <v>0</v>
      </c>
      <c r="AJ16" s="85"/>
      <c r="AK16" s="110" t="str">
        <f t="shared" si="2"/>
        <v/>
      </c>
      <c r="AL16" s="298" t="str">
        <f t="shared" si="3"/>
        <v/>
      </c>
      <c r="AM16" s="298" t="str">
        <f t="shared" si="4"/>
        <v/>
      </c>
      <c r="AN16" s="110"/>
      <c r="AO16" s="110" t="str">
        <f t="shared" si="5"/>
        <v/>
      </c>
      <c r="AP16" s="110" t="str">
        <f t="shared" si="19"/>
        <v/>
      </c>
      <c r="AQ16" s="298" t="str">
        <f t="shared" si="6"/>
        <v/>
      </c>
    </row>
    <row r="17" spans="1:43" s="8" customFormat="1" ht="17" customHeight="1" x14ac:dyDescent="0.2">
      <c r="A17" s="160" t="str">
        <f t="shared" si="25"/>
        <v/>
      </c>
      <c r="B17" s="161" t="str">
        <f t="shared" si="7"/>
        <v/>
      </c>
      <c r="C17" s="161" t="str">
        <f t="shared" si="8"/>
        <v/>
      </c>
      <c r="D17" s="161" t="str">
        <f t="shared" si="20"/>
        <v/>
      </c>
      <c r="E17" s="116"/>
      <c r="F17" s="117"/>
      <c r="G17" s="118"/>
      <c r="H17" s="119"/>
      <c r="I17" s="120"/>
      <c r="J17" s="107" t="str">
        <f t="shared" si="9"/>
        <v/>
      </c>
      <c r="K17" s="104" t="str">
        <f t="shared" si="10"/>
        <v/>
      </c>
      <c r="L17" s="166"/>
      <c r="M17" s="169"/>
      <c r="N17" s="302"/>
      <c r="O17" s="303"/>
      <c r="P17" s="168"/>
      <c r="Q17" s="315"/>
      <c r="R17" s="316"/>
      <c r="S17" s="317"/>
      <c r="T17" s="40">
        <f t="shared" si="21"/>
        <v>0</v>
      </c>
      <c r="U17" s="99" t="b">
        <v>0</v>
      </c>
      <c r="W17" s="85" t="str">
        <f t="shared" si="22"/>
        <v/>
      </c>
      <c r="X17" s="85" t="str">
        <f t="shared" si="11"/>
        <v/>
      </c>
      <c r="Y17" s="85" t="str">
        <f t="shared" si="23"/>
        <v/>
      </c>
      <c r="Z17" s="85" t="str">
        <f t="shared" si="0"/>
        <v>　</v>
      </c>
      <c r="AA17" s="85" t="str">
        <f t="shared" si="12"/>
        <v>　</v>
      </c>
      <c r="AB17" s="190" t="str">
        <f t="shared" si="26"/>
        <v/>
      </c>
      <c r="AC17" s="85" t="str">
        <f t="shared" si="27"/>
        <v/>
      </c>
      <c r="AD17" s="85" t="str">
        <f t="shared" si="28"/>
        <v/>
      </c>
      <c r="AE17" s="191">
        <f t="shared" si="16"/>
        <v>0</v>
      </c>
      <c r="AF17" s="188" t="str">
        <f t="shared" si="17"/>
        <v/>
      </c>
      <c r="AG17" s="191">
        <f t="shared" si="1"/>
        <v>0</v>
      </c>
      <c r="AH17" s="188" t="str">
        <f t="shared" si="18"/>
        <v/>
      </c>
      <c r="AI17" s="112">
        <f t="shared" si="24"/>
        <v>0</v>
      </c>
      <c r="AJ17" s="85"/>
      <c r="AK17" s="110" t="str">
        <f t="shared" si="2"/>
        <v/>
      </c>
      <c r="AL17" s="298" t="str">
        <f t="shared" si="3"/>
        <v/>
      </c>
      <c r="AM17" s="298" t="str">
        <f t="shared" si="4"/>
        <v/>
      </c>
      <c r="AN17" s="110"/>
      <c r="AO17" s="110" t="str">
        <f t="shared" si="5"/>
        <v/>
      </c>
      <c r="AP17" s="110" t="str">
        <f t="shared" si="19"/>
        <v/>
      </c>
      <c r="AQ17" s="298" t="str">
        <f t="shared" si="6"/>
        <v/>
      </c>
    </row>
    <row r="18" spans="1:43" s="8" customFormat="1" ht="17" customHeight="1" x14ac:dyDescent="0.2">
      <c r="A18" s="160" t="str">
        <f t="shared" si="25"/>
        <v/>
      </c>
      <c r="B18" s="161" t="str">
        <f t="shared" si="7"/>
        <v/>
      </c>
      <c r="C18" s="161" t="str">
        <f t="shared" si="8"/>
        <v/>
      </c>
      <c r="D18" s="161" t="str">
        <f t="shared" si="20"/>
        <v/>
      </c>
      <c r="E18" s="116"/>
      <c r="F18" s="117"/>
      <c r="G18" s="118"/>
      <c r="H18" s="119"/>
      <c r="I18" s="120"/>
      <c r="J18" s="107" t="str">
        <f t="shared" si="9"/>
        <v/>
      </c>
      <c r="K18" s="104" t="str">
        <f t="shared" si="10"/>
        <v/>
      </c>
      <c r="L18" s="166"/>
      <c r="M18" s="169"/>
      <c r="N18" s="302"/>
      <c r="O18" s="303"/>
      <c r="P18" s="168"/>
      <c r="Q18" s="315"/>
      <c r="R18" s="316"/>
      <c r="S18" s="317"/>
      <c r="T18" s="40">
        <f t="shared" si="21"/>
        <v>0</v>
      </c>
      <c r="U18" s="99" t="b">
        <v>0</v>
      </c>
      <c r="W18" s="85" t="str">
        <f t="shared" si="22"/>
        <v/>
      </c>
      <c r="X18" s="85" t="str">
        <f t="shared" si="11"/>
        <v/>
      </c>
      <c r="Y18" s="85" t="str">
        <f t="shared" si="23"/>
        <v/>
      </c>
      <c r="Z18" s="85" t="str">
        <f t="shared" si="0"/>
        <v>　</v>
      </c>
      <c r="AA18" s="85" t="str">
        <f t="shared" si="12"/>
        <v>　</v>
      </c>
      <c r="AB18" s="190" t="str">
        <f t="shared" si="26"/>
        <v/>
      </c>
      <c r="AC18" s="85" t="str">
        <f t="shared" si="27"/>
        <v/>
      </c>
      <c r="AD18" s="85" t="str">
        <f t="shared" si="28"/>
        <v/>
      </c>
      <c r="AE18" s="191">
        <f t="shared" si="16"/>
        <v>0</v>
      </c>
      <c r="AF18" s="188" t="str">
        <f t="shared" si="17"/>
        <v/>
      </c>
      <c r="AG18" s="191">
        <f t="shared" si="1"/>
        <v>0</v>
      </c>
      <c r="AH18" s="188" t="str">
        <f t="shared" si="18"/>
        <v/>
      </c>
      <c r="AI18" s="112">
        <f t="shared" si="24"/>
        <v>0</v>
      </c>
      <c r="AJ18" s="85"/>
      <c r="AK18" s="110" t="str">
        <f t="shared" si="2"/>
        <v/>
      </c>
      <c r="AL18" s="298" t="str">
        <f t="shared" si="3"/>
        <v/>
      </c>
      <c r="AM18" s="298" t="str">
        <f t="shared" si="4"/>
        <v/>
      </c>
      <c r="AN18" s="110"/>
      <c r="AO18" s="110" t="str">
        <f t="shared" si="5"/>
        <v/>
      </c>
      <c r="AP18" s="110" t="str">
        <f t="shared" si="19"/>
        <v/>
      </c>
      <c r="AQ18" s="298" t="str">
        <f t="shared" si="6"/>
        <v/>
      </c>
    </row>
    <row r="19" spans="1:43" s="8" customFormat="1" ht="17" customHeight="1" x14ac:dyDescent="0.2">
      <c r="A19" s="160" t="str">
        <f t="shared" si="25"/>
        <v/>
      </c>
      <c r="B19" s="161" t="str">
        <f t="shared" si="7"/>
        <v/>
      </c>
      <c r="C19" s="161" t="str">
        <f t="shared" si="8"/>
        <v/>
      </c>
      <c r="D19" s="161" t="str">
        <f t="shared" si="20"/>
        <v/>
      </c>
      <c r="E19" s="116"/>
      <c r="F19" s="117"/>
      <c r="G19" s="118"/>
      <c r="H19" s="119"/>
      <c r="I19" s="120"/>
      <c r="J19" s="107" t="str">
        <f t="shared" si="9"/>
        <v/>
      </c>
      <c r="K19" s="104" t="str">
        <f t="shared" si="10"/>
        <v/>
      </c>
      <c r="L19" s="166"/>
      <c r="M19" s="169"/>
      <c r="N19" s="302"/>
      <c r="O19" s="303"/>
      <c r="P19" s="168"/>
      <c r="Q19" s="315"/>
      <c r="R19" s="316"/>
      <c r="S19" s="317"/>
      <c r="T19" s="40">
        <f t="shared" si="21"/>
        <v>0</v>
      </c>
      <c r="U19" s="99" t="b">
        <v>0</v>
      </c>
      <c r="W19" s="85" t="str">
        <f t="shared" si="22"/>
        <v/>
      </c>
      <c r="X19" s="85" t="str">
        <f t="shared" si="11"/>
        <v/>
      </c>
      <c r="Y19" s="85" t="str">
        <f t="shared" si="23"/>
        <v/>
      </c>
      <c r="Z19" s="85" t="str">
        <f t="shared" si="0"/>
        <v>　</v>
      </c>
      <c r="AA19" s="85" t="str">
        <f t="shared" si="12"/>
        <v>　</v>
      </c>
      <c r="AB19" s="190" t="str">
        <f t="shared" si="26"/>
        <v/>
      </c>
      <c r="AC19" s="85" t="str">
        <f t="shared" si="27"/>
        <v/>
      </c>
      <c r="AD19" s="85" t="str">
        <f t="shared" si="28"/>
        <v/>
      </c>
      <c r="AE19" s="191">
        <f t="shared" si="16"/>
        <v>0</v>
      </c>
      <c r="AF19" s="188" t="str">
        <f t="shared" si="17"/>
        <v/>
      </c>
      <c r="AG19" s="191">
        <f t="shared" si="1"/>
        <v>0</v>
      </c>
      <c r="AH19" s="188" t="str">
        <f t="shared" si="18"/>
        <v/>
      </c>
      <c r="AI19" s="112">
        <f t="shared" si="24"/>
        <v>0</v>
      </c>
      <c r="AJ19" s="85"/>
      <c r="AK19" s="110" t="str">
        <f t="shared" si="2"/>
        <v/>
      </c>
      <c r="AL19" s="298" t="str">
        <f t="shared" si="3"/>
        <v/>
      </c>
      <c r="AM19" s="298" t="str">
        <f t="shared" si="4"/>
        <v/>
      </c>
      <c r="AN19" s="110"/>
      <c r="AO19" s="110" t="str">
        <f t="shared" si="5"/>
        <v/>
      </c>
      <c r="AP19" s="110" t="str">
        <f t="shared" si="19"/>
        <v/>
      </c>
      <c r="AQ19" s="298" t="str">
        <f t="shared" si="6"/>
        <v/>
      </c>
    </row>
    <row r="20" spans="1:43" s="8" customFormat="1" ht="17" customHeight="1" x14ac:dyDescent="0.2">
      <c r="A20" s="160" t="str">
        <f t="shared" si="25"/>
        <v/>
      </c>
      <c r="B20" s="161" t="str">
        <f t="shared" si="7"/>
        <v/>
      </c>
      <c r="C20" s="161" t="str">
        <f t="shared" si="8"/>
        <v/>
      </c>
      <c r="D20" s="161" t="str">
        <f t="shared" si="20"/>
        <v/>
      </c>
      <c r="E20" s="116"/>
      <c r="F20" s="117"/>
      <c r="G20" s="118"/>
      <c r="H20" s="119"/>
      <c r="I20" s="120"/>
      <c r="J20" s="107" t="str">
        <f t="shared" si="9"/>
        <v/>
      </c>
      <c r="K20" s="104" t="str">
        <f t="shared" si="10"/>
        <v/>
      </c>
      <c r="L20" s="166"/>
      <c r="M20" s="169"/>
      <c r="N20" s="302"/>
      <c r="O20" s="303"/>
      <c r="P20" s="168"/>
      <c r="Q20" s="315"/>
      <c r="R20" s="316"/>
      <c r="S20" s="317"/>
      <c r="T20" s="40">
        <f t="shared" si="21"/>
        <v>0</v>
      </c>
      <c r="U20" s="99" t="b">
        <v>0</v>
      </c>
      <c r="W20" s="85" t="str">
        <f t="shared" si="22"/>
        <v/>
      </c>
      <c r="X20" s="85" t="str">
        <f t="shared" si="11"/>
        <v/>
      </c>
      <c r="Y20" s="85" t="str">
        <f t="shared" si="23"/>
        <v/>
      </c>
      <c r="Z20" s="85" t="str">
        <f t="shared" si="0"/>
        <v>　</v>
      </c>
      <c r="AA20" s="85" t="str">
        <f t="shared" si="12"/>
        <v>　</v>
      </c>
      <c r="AB20" s="190" t="str">
        <f t="shared" si="26"/>
        <v/>
      </c>
      <c r="AC20" s="85" t="str">
        <f t="shared" si="27"/>
        <v/>
      </c>
      <c r="AD20" s="85" t="str">
        <f t="shared" si="28"/>
        <v/>
      </c>
      <c r="AE20" s="191">
        <f t="shared" si="16"/>
        <v>0</v>
      </c>
      <c r="AF20" s="188" t="str">
        <f t="shared" si="17"/>
        <v/>
      </c>
      <c r="AG20" s="191">
        <f t="shared" si="1"/>
        <v>0</v>
      </c>
      <c r="AH20" s="188" t="str">
        <f t="shared" si="18"/>
        <v/>
      </c>
      <c r="AI20" s="112">
        <f t="shared" si="24"/>
        <v>0</v>
      </c>
      <c r="AJ20" s="85"/>
      <c r="AK20" s="110" t="str">
        <f t="shared" si="2"/>
        <v/>
      </c>
      <c r="AL20" s="298" t="str">
        <f t="shared" si="3"/>
        <v/>
      </c>
      <c r="AM20" s="298" t="str">
        <f t="shared" si="4"/>
        <v/>
      </c>
      <c r="AN20" s="110"/>
      <c r="AO20" s="110" t="str">
        <f t="shared" si="5"/>
        <v/>
      </c>
      <c r="AP20" s="110" t="str">
        <f t="shared" si="19"/>
        <v/>
      </c>
      <c r="AQ20" s="298" t="str">
        <f t="shared" si="6"/>
        <v/>
      </c>
    </row>
    <row r="21" spans="1:43" s="8" customFormat="1" ht="17" customHeight="1" x14ac:dyDescent="0.2">
      <c r="A21" s="160" t="str">
        <f t="shared" si="25"/>
        <v/>
      </c>
      <c r="B21" s="161" t="str">
        <f t="shared" si="7"/>
        <v/>
      </c>
      <c r="C21" s="161" t="str">
        <f t="shared" si="8"/>
        <v/>
      </c>
      <c r="D21" s="161" t="str">
        <f t="shared" si="20"/>
        <v/>
      </c>
      <c r="E21" s="116"/>
      <c r="F21" s="117"/>
      <c r="G21" s="118"/>
      <c r="H21" s="119"/>
      <c r="I21" s="120"/>
      <c r="J21" s="107" t="str">
        <f t="shared" si="9"/>
        <v/>
      </c>
      <c r="K21" s="104" t="str">
        <f t="shared" si="10"/>
        <v/>
      </c>
      <c r="L21" s="166"/>
      <c r="M21" s="169"/>
      <c r="N21" s="302"/>
      <c r="O21" s="303"/>
      <c r="P21" s="168"/>
      <c r="Q21" s="315"/>
      <c r="R21" s="316"/>
      <c r="S21" s="317"/>
      <c r="T21" s="40">
        <f t="shared" si="21"/>
        <v>0</v>
      </c>
      <c r="U21" s="99" t="b">
        <v>0</v>
      </c>
      <c r="W21" s="85" t="str">
        <f t="shared" si="22"/>
        <v/>
      </c>
      <c r="X21" s="85" t="str">
        <f t="shared" si="11"/>
        <v/>
      </c>
      <c r="Y21" s="85" t="str">
        <f t="shared" si="23"/>
        <v/>
      </c>
      <c r="Z21" s="85" t="str">
        <f t="shared" si="0"/>
        <v>　</v>
      </c>
      <c r="AA21" s="85" t="str">
        <f t="shared" si="12"/>
        <v>　</v>
      </c>
      <c r="AB21" s="190" t="str">
        <f t="shared" si="26"/>
        <v/>
      </c>
      <c r="AC21" s="85" t="str">
        <f t="shared" si="27"/>
        <v/>
      </c>
      <c r="AD21" s="85" t="str">
        <f t="shared" si="28"/>
        <v/>
      </c>
      <c r="AE21" s="191">
        <f t="shared" si="16"/>
        <v>0</v>
      </c>
      <c r="AF21" s="188" t="str">
        <f t="shared" si="17"/>
        <v/>
      </c>
      <c r="AG21" s="191">
        <f t="shared" si="1"/>
        <v>0</v>
      </c>
      <c r="AH21" s="188" t="str">
        <f t="shared" si="18"/>
        <v/>
      </c>
      <c r="AI21" s="112">
        <f t="shared" si="24"/>
        <v>0</v>
      </c>
      <c r="AJ21" s="85"/>
      <c r="AK21" s="110" t="str">
        <f t="shared" si="2"/>
        <v/>
      </c>
      <c r="AL21" s="298" t="str">
        <f t="shared" si="3"/>
        <v/>
      </c>
      <c r="AM21" s="298" t="str">
        <f t="shared" si="4"/>
        <v/>
      </c>
      <c r="AN21" s="110"/>
      <c r="AO21" s="110" t="str">
        <f t="shared" si="5"/>
        <v/>
      </c>
      <c r="AP21" s="110" t="str">
        <f t="shared" si="19"/>
        <v/>
      </c>
      <c r="AQ21" s="298" t="str">
        <f t="shared" si="6"/>
        <v/>
      </c>
    </row>
    <row r="22" spans="1:43" s="8" customFormat="1" ht="17" customHeight="1" x14ac:dyDescent="0.2">
      <c r="A22" s="160" t="str">
        <f t="shared" si="25"/>
        <v/>
      </c>
      <c r="B22" s="161" t="str">
        <f t="shared" si="7"/>
        <v/>
      </c>
      <c r="C22" s="161" t="str">
        <f t="shared" si="8"/>
        <v/>
      </c>
      <c r="D22" s="161" t="str">
        <f t="shared" si="20"/>
        <v/>
      </c>
      <c r="E22" s="116"/>
      <c r="F22" s="117"/>
      <c r="G22" s="118"/>
      <c r="H22" s="119"/>
      <c r="I22" s="120"/>
      <c r="J22" s="107" t="str">
        <f t="shared" si="9"/>
        <v/>
      </c>
      <c r="K22" s="104" t="str">
        <f t="shared" si="10"/>
        <v/>
      </c>
      <c r="L22" s="166"/>
      <c r="M22" s="169"/>
      <c r="N22" s="302"/>
      <c r="O22" s="303"/>
      <c r="P22" s="168"/>
      <c r="Q22" s="315"/>
      <c r="R22" s="316"/>
      <c r="S22" s="317"/>
      <c r="T22" s="40">
        <f t="shared" si="21"/>
        <v>0</v>
      </c>
      <c r="U22" s="99" t="b">
        <v>0</v>
      </c>
      <c r="W22" s="85" t="str">
        <f t="shared" si="22"/>
        <v/>
      </c>
      <c r="X22" s="85" t="str">
        <f t="shared" si="11"/>
        <v/>
      </c>
      <c r="Y22" s="85" t="str">
        <f t="shared" si="23"/>
        <v/>
      </c>
      <c r="Z22" s="85" t="str">
        <f t="shared" si="0"/>
        <v>　</v>
      </c>
      <c r="AA22" s="85" t="str">
        <f t="shared" si="12"/>
        <v>　</v>
      </c>
      <c r="AB22" s="190" t="str">
        <f t="shared" si="26"/>
        <v/>
      </c>
      <c r="AC22" s="85" t="str">
        <f t="shared" si="27"/>
        <v/>
      </c>
      <c r="AD22" s="85" t="str">
        <f t="shared" si="28"/>
        <v/>
      </c>
      <c r="AE22" s="191">
        <f t="shared" si="16"/>
        <v>0</v>
      </c>
      <c r="AF22" s="188" t="str">
        <f t="shared" si="17"/>
        <v/>
      </c>
      <c r="AG22" s="191">
        <f t="shared" si="1"/>
        <v>0</v>
      </c>
      <c r="AH22" s="188" t="str">
        <f t="shared" si="18"/>
        <v/>
      </c>
      <c r="AI22" s="112">
        <f t="shared" si="24"/>
        <v>0</v>
      </c>
      <c r="AJ22" s="85"/>
      <c r="AK22" s="110" t="str">
        <f t="shared" si="2"/>
        <v/>
      </c>
      <c r="AL22" s="298" t="str">
        <f t="shared" si="3"/>
        <v/>
      </c>
      <c r="AM22" s="298" t="str">
        <f t="shared" si="4"/>
        <v/>
      </c>
      <c r="AN22" s="110"/>
      <c r="AO22" s="110" t="str">
        <f t="shared" si="5"/>
        <v/>
      </c>
      <c r="AP22" s="110" t="str">
        <f t="shared" si="19"/>
        <v/>
      </c>
      <c r="AQ22" s="298" t="str">
        <f t="shared" si="6"/>
        <v/>
      </c>
    </row>
    <row r="23" spans="1:43" s="8" customFormat="1" ht="17" customHeight="1" x14ac:dyDescent="0.2">
      <c r="A23" s="160" t="str">
        <f t="shared" si="25"/>
        <v/>
      </c>
      <c r="B23" s="161" t="str">
        <f t="shared" si="7"/>
        <v/>
      </c>
      <c r="C23" s="161" t="str">
        <f t="shared" si="8"/>
        <v/>
      </c>
      <c r="D23" s="161" t="str">
        <f t="shared" si="20"/>
        <v/>
      </c>
      <c r="E23" s="116"/>
      <c r="F23" s="117"/>
      <c r="G23" s="118"/>
      <c r="H23" s="119"/>
      <c r="I23" s="120"/>
      <c r="J23" s="107" t="str">
        <f t="shared" si="9"/>
        <v/>
      </c>
      <c r="K23" s="104" t="str">
        <f t="shared" si="10"/>
        <v/>
      </c>
      <c r="L23" s="166"/>
      <c r="M23" s="169"/>
      <c r="N23" s="302"/>
      <c r="O23" s="303"/>
      <c r="P23" s="168"/>
      <c r="Q23" s="315"/>
      <c r="R23" s="316"/>
      <c r="S23" s="317"/>
      <c r="T23" s="40">
        <f t="shared" si="21"/>
        <v>0</v>
      </c>
      <c r="U23" s="99" t="b">
        <v>0</v>
      </c>
      <c r="W23" s="85" t="str">
        <f t="shared" si="22"/>
        <v/>
      </c>
      <c r="X23" s="85" t="str">
        <f t="shared" si="11"/>
        <v/>
      </c>
      <c r="Y23" s="85" t="str">
        <f t="shared" si="23"/>
        <v/>
      </c>
      <c r="Z23" s="85" t="str">
        <f t="shared" si="0"/>
        <v>　</v>
      </c>
      <c r="AA23" s="85" t="str">
        <f t="shared" si="12"/>
        <v>　</v>
      </c>
      <c r="AB23" s="190" t="str">
        <f t="shared" si="26"/>
        <v/>
      </c>
      <c r="AC23" s="85" t="str">
        <f t="shared" si="27"/>
        <v/>
      </c>
      <c r="AD23" s="85" t="str">
        <f t="shared" si="28"/>
        <v/>
      </c>
      <c r="AE23" s="191">
        <f t="shared" si="16"/>
        <v>0</v>
      </c>
      <c r="AF23" s="188" t="str">
        <f t="shared" si="17"/>
        <v/>
      </c>
      <c r="AG23" s="191">
        <f t="shared" si="1"/>
        <v>0</v>
      </c>
      <c r="AH23" s="188" t="str">
        <f t="shared" si="18"/>
        <v/>
      </c>
      <c r="AI23" s="112">
        <f t="shared" si="24"/>
        <v>0</v>
      </c>
      <c r="AJ23" s="85"/>
      <c r="AK23" s="110" t="str">
        <f t="shared" si="2"/>
        <v/>
      </c>
      <c r="AL23" s="298" t="str">
        <f t="shared" si="3"/>
        <v/>
      </c>
      <c r="AM23" s="298" t="str">
        <f t="shared" si="4"/>
        <v/>
      </c>
      <c r="AN23" s="110"/>
      <c r="AO23" s="110" t="str">
        <f t="shared" si="5"/>
        <v/>
      </c>
      <c r="AP23" s="110" t="str">
        <f t="shared" si="19"/>
        <v/>
      </c>
      <c r="AQ23" s="298" t="str">
        <f t="shared" si="6"/>
        <v/>
      </c>
    </row>
    <row r="24" spans="1:43" s="8" customFormat="1" ht="17" customHeight="1" x14ac:dyDescent="0.2">
      <c r="A24" s="160" t="str">
        <f t="shared" si="25"/>
        <v/>
      </c>
      <c r="B24" s="161" t="str">
        <f t="shared" si="7"/>
        <v/>
      </c>
      <c r="C24" s="161" t="str">
        <f t="shared" si="8"/>
        <v/>
      </c>
      <c r="D24" s="161" t="str">
        <f t="shared" si="20"/>
        <v/>
      </c>
      <c r="E24" s="116"/>
      <c r="F24" s="117"/>
      <c r="G24" s="118"/>
      <c r="H24" s="119"/>
      <c r="I24" s="120"/>
      <c r="J24" s="107" t="str">
        <f t="shared" si="9"/>
        <v/>
      </c>
      <c r="K24" s="104" t="str">
        <f t="shared" si="10"/>
        <v/>
      </c>
      <c r="L24" s="166"/>
      <c r="M24" s="169"/>
      <c r="N24" s="302"/>
      <c r="O24" s="303"/>
      <c r="P24" s="168"/>
      <c r="Q24" s="315"/>
      <c r="R24" s="316"/>
      <c r="S24" s="317"/>
      <c r="T24" s="40">
        <f t="shared" si="21"/>
        <v>0</v>
      </c>
      <c r="U24" s="99" t="b">
        <v>0</v>
      </c>
      <c r="W24" s="85" t="str">
        <f t="shared" si="22"/>
        <v/>
      </c>
      <c r="X24" s="85" t="str">
        <f t="shared" si="11"/>
        <v/>
      </c>
      <c r="Y24" s="85" t="str">
        <f t="shared" si="23"/>
        <v/>
      </c>
      <c r="Z24" s="85" t="str">
        <f t="shared" si="0"/>
        <v>　</v>
      </c>
      <c r="AA24" s="85" t="str">
        <f t="shared" si="12"/>
        <v>　</v>
      </c>
      <c r="AB24" s="190" t="str">
        <f t="shared" si="26"/>
        <v/>
      </c>
      <c r="AC24" s="85" t="str">
        <f t="shared" si="27"/>
        <v/>
      </c>
      <c r="AD24" s="85" t="str">
        <f t="shared" si="28"/>
        <v/>
      </c>
      <c r="AE24" s="191">
        <f t="shared" si="16"/>
        <v>0</v>
      </c>
      <c r="AF24" s="188" t="str">
        <f t="shared" si="17"/>
        <v/>
      </c>
      <c r="AG24" s="191">
        <f t="shared" si="1"/>
        <v>0</v>
      </c>
      <c r="AH24" s="188" t="str">
        <f t="shared" si="18"/>
        <v/>
      </c>
      <c r="AI24" s="112">
        <f t="shared" si="24"/>
        <v>0</v>
      </c>
      <c r="AJ24" s="85"/>
      <c r="AK24" s="110" t="str">
        <f t="shared" si="2"/>
        <v/>
      </c>
      <c r="AL24" s="298" t="str">
        <f t="shared" si="3"/>
        <v/>
      </c>
      <c r="AM24" s="298" t="str">
        <f t="shared" si="4"/>
        <v/>
      </c>
      <c r="AN24" s="110"/>
      <c r="AO24" s="110" t="str">
        <f t="shared" si="5"/>
        <v/>
      </c>
      <c r="AP24" s="110" t="str">
        <f t="shared" si="19"/>
        <v/>
      </c>
      <c r="AQ24" s="298" t="str">
        <f t="shared" si="6"/>
        <v/>
      </c>
    </row>
    <row r="25" spans="1:43" s="8" customFormat="1" ht="17" customHeight="1" x14ac:dyDescent="0.2">
      <c r="A25" s="160" t="str">
        <f t="shared" si="25"/>
        <v/>
      </c>
      <c r="B25" s="161" t="str">
        <f t="shared" si="7"/>
        <v/>
      </c>
      <c r="C25" s="161" t="str">
        <f t="shared" si="8"/>
        <v/>
      </c>
      <c r="D25" s="161" t="str">
        <f t="shared" si="20"/>
        <v/>
      </c>
      <c r="E25" s="116"/>
      <c r="F25" s="117"/>
      <c r="G25" s="118"/>
      <c r="H25" s="119"/>
      <c r="I25" s="120"/>
      <c r="J25" s="107" t="str">
        <f t="shared" si="9"/>
        <v/>
      </c>
      <c r="K25" s="104" t="str">
        <f t="shared" si="10"/>
        <v/>
      </c>
      <c r="L25" s="166"/>
      <c r="M25" s="169"/>
      <c r="N25" s="302"/>
      <c r="O25" s="303"/>
      <c r="P25" s="168"/>
      <c r="Q25" s="315"/>
      <c r="R25" s="316"/>
      <c r="S25" s="317"/>
      <c r="T25" s="40">
        <f t="shared" si="21"/>
        <v>0</v>
      </c>
      <c r="U25" s="99" t="b">
        <v>0</v>
      </c>
      <c r="W25" s="85" t="str">
        <f t="shared" si="22"/>
        <v/>
      </c>
      <c r="X25" s="85" t="str">
        <f t="shared" si="11"/>
        <v/>
      </c>
      <c r="Y25" s="85" t="str">
        <f t="shared" si="23"/>
        <v/>
      </c>
      <c r="Z25" s="85" t="str">
        <f t="shared" si="0"/>
        <v>　</v>
      </c>
      <c r="AA25" s="85" t="str">
        <f t="shared" si="12"/>
        <v>　</v>
      </c>
      <c r="AB25" s="190" t="str">
        <f t="shared" si="26"/>
        <v/>
      </c>
      <c r="AC25" s="85" t="str">
        <f t="shared" si="27"/>
        <v/>
      </c>
      <c r="AD25" s="85" t="str">
        <f t="shared" si="28"/>
        <v/>
      </c>
      <c r="AE25" s="191">
        <f t="shared" si="16"/>
        <v>0</v>
      </c>
      <c r="AF25" s="188" t="str">
        <f t="shared" si="17"/>
        <v/>
      </c>
      <c r="AG25" s="191">
        <f t="shared" si="1"/>
        <v>0</v>
      </c>
      <c r="AH25" s="188" t="str">
        <f t="shared" si="18"/>
        <v/>
      </c>
      <c r="AI25" s="112">
        <f t="shared" si="24"/>
        <v>0</v>
      </c>
      <c r="AJ25" s="85"/>
      <c r="AK25" s="110" t="str">
        <f t="shared" si="2"/>
        <v/>
      </c>
      <c r="AL25" s="298" t="str">
        <f t="shared" si="3"/>
        <v/>
      </c>
      <c r="AM25" s="298" t="str">
        <f t="shared" si="4"/>
        <v/>
      </c>
      <c r="AN25" s="110"/>
      <c r="AO25" s="110" t="str">
        <f t="shared" si="5"/>
        <v/>
      </c>
      <c r="AP25" s="110" t="str">
        <f t="shared" si="19"/>
        <v/>
      </c>
      <c r="AQ25" s="298" t="str">
        <f t="shared" si="6"/>
        <v/>
      </c>
    </row>
    <row r="26" spans="1:43" s="8" customFormat="1" ht="17" customHeight="1" x14ac:dyDescent="0.2">
      <c r="A26" s="160" t="str">
        <f t="shared" si="25"/>
        <v/>
      </c>
      <c r="B26" s="161" t="str">
        <f t="shared" si="7"/>
        <v/>
      </c>
      <c r="C26" s="161" t="str">
        <f t="shared" si="8"/>
        <v/>
      </c>
      <c r="D26" s="161" t="str">
        <f t="shared" si="20"/>
        <v/>
      </c>
      <c r="E26" s="116"/>
      <c r="F26" s="117"/>
      <c r="G26" s="118"/>
      <c r="H26" s="119"/>
      <c r="I26" s="120"/>
      <c r="J26" s="107" t="str">
        <f t="shared" si="9"/>
        <v/>
      </c>
      <c r="K26" s="104" t="str">
        <f t="shared" si="10"/>
        <v/>
      </c>
      <c r="L26" s="166"/>
      <c r="M26" s="169"/>
      <c r="N26" s="302"/>
      <c r="O26" s="303"/>
      <c r="P26" s="168"/>
      <c r="Q26" s="315"/>
      <c r="R26" s="316"/>
      <c r="S26" s="317"/>
      <c r="T26" s="40">
        <f t="shared" si="21"/>
        <v>0</v>
      </c>
      <c r="U26" s="99" t="b">
        <v>0</v>
      </c>
      <c r="W26" s="85" t="str">
        <f t="shared" si="22"/>
        <v/>
      </c>
      <c r="X26" s="85" t="str">
        <f t="shared" si="11"/>
        <v/>
      </c>
      <c r="Y26" s="85" t="str">
        <f t="shared" si="23"/>
        <v/>
      </c>
      <c r="Z26" s="85" t="str">
        <f t="shared" si="0"/>
        <v>　</v>
      </c>
      <c r="AA26" s="85" t="str">
        <f t="shared" si="12"/>
        <v>　</v>
      </c>
      <c r="AB26" s="190" t="str">
        <f t="shared" si="26"/>
        <v/>
      </c>
      <c r="AC26" s="85" t="str">
        <f t="shared" si="27"/>
        <v/>
      </c>
      <c r="AD26" s="85" t="str">
        <f t="shared" si="28"/>
        <v/>
      </c>
      <c r="AE26" s="191">
        <f t="shared" si="16"/>
        <v>0</v>
      </c>
      <c r="AF26" s="188" t="str">
        <f t="shared" si="17"/>
        <v/>
      </c>
      <c r="AG26" s="191">
        <f t="shared" si="1"/>
        <v>0</v>
      </c>
      <c r="AH26" s="188" t="str">
        <f t="shared" si="18"/>
        <v/>
      </c>
      <c r="AI26" s="112">
        <f t="shared" si="24"/>
        <v>0</v>
      </c>
      <c r="AJ26" s="85"/>
      <c r="AK26" s="110" t="str">
        <f t="shared" si="2"/>
        <v/>
      </c>
      <c r="AL26" s="298" t="str">
        <f t="shared" si="3"/>
        <v/>
      </c>
      <c r="AM26" s="298" t="str">
        <f t="shared" si="4"/>
        <v/>
      </c>
      <c r="AN26" s="110"/>
      <c r="AO26" s="110" t="str">
        <f t="shared" si="5"/>
        <v/>
      </c>
      <c r="AP26" s="110" t="str">
        <f t="shared" si="19"/>
        <v/>
      </c>
      <c r="AQ26" s="298" t="str">
        <f t="shared" si="6"/>
        <v/>
      </c>
    </row>
    <row r="27" spans="1:43" s="8" customFormat="1" ht="17" customHeight="1" x14ac:dyDescent="0.2">
      <c r="A27" s="160" t="str">
        <f t="shared" si="25"/>
        <v/>
      </c>
      <c r="B27" s="161" t="str">
        <f t="shared" si="7"/>
        <v/>
      </c>
      <c r="C27" s="161" t="str">
        <f t="shared" si="8"/>
        <v/>
      </c>
      <c r="D27" s="161" t="str">
        <f t="shared" si="20"/>
        <v/>
      </c>
      <c r="E27" s="116"/>
      <c r="F27" s="117"/>
      <c r="G27" s="118"/>
      <c r="H27" s="119"/>
      <c r="I27" s="120"/>
      <c r="J27" s="107" t="str">
        <f t="shared" si="9"/>
        <v/>
      </c>
      <c r="K27" s="104" t="str">
        <f t="shared" si="10"/>
        <v/>
      </c>
      <c r="L27" s="166"/>
      <c r="M27" s="169"/>
      <c r="N27" s="302"/>
      <c r="O27" s="303"/>
      <c r="P27" s="168"/>
      <c r="Q27" s="315"/>
      <c r="R27" s="316"/>
      <c r="S27" s="317"/>
      <c r="T27" s="40">
        <f t="shared" si="21"/>
        <v>0</v>
      </c>
      <c r="U27" s="99" t="b">
        <v>0</v>
      </c>
      <c r="W27" s="85" t="str">
        <f t="shared" si="22"/>
        <v/>
      </c>
      <c r="X27" s="85" t="str">
        <f t="shared" si="11"/>
        <v/>
      </c>
      <c r="Y27" s="85" t="str">
        <f t="shared" si="23"/>
        <v/>
      </c>
      <c r="Z27" s="85" t="str">
        <f t="shared" si="0"/>
        <v>　</v>
      </c>
      <c r="AA27" s="85" t="str">
        <f t="shared" si="12"/>
        <v>　</v>
      </c>
      <c r="AB27" s="190" t="str">
        <f t="shared" si="26"/>
        <v/>
      </c>
      <c r="AC27" s="85" t="str">
        <f t="shared" si="27"/>
        <v/>
      </c>
      <c r="AD27" s="85" t="str">
        <f t="shared" si="28"/>
        <v/>
      </c>
      <c r="AE27" s="191">
        <f t="shared" si="16"/>
        <v>0</v>
      </c>
      <c r="AF27" s="188" t="str">
        <f t="shared" si="17"/>
        <v/>
      </c>
      <c r="AG27" s="191">
        <f t="shared" si="1"/>
        <v>0</v>
      </c>
      <c r="AH27" s="188" t="str">
        <f t="shared" si="18"/>
        <v/>
      </c>
      <c r="AI27" s="112">
        <f t="shared" si="24"/>
        <v>0</v>
      </c>
      <c r="AJ27" s="85"/>
      <c r="AK27" s="110" t="str">
        <f>IF(M27=N27,"",IF(AND(M27="",N27&lt;&gt;""),0,M27))</f>
        <v/>
      </c>
      <c r="AL27" s="298" t="str">
        <f>IF(N27="","",N27)</f>
        <v/>
      </c>
      <c r="AM27" s="298" t="str">
        <f t="shared" si="4"/>
        <v/>
      </c>
      <c r="AN27" s="110"/>
      <c r="AO27" s="110" t="str">
        <f>IF(Q27=R27,"",IF(AND(Q27="",R27&lt;&gt;""),0,Q27))</f>
        <v/>
      </c>
      <c r="AP27" s="110" t="str">
        <f>IF(R27="","",R27)</f>
        <v/>
      </c>
      <c r="AQ27" s="298" t="str">
        <f t="shared" si="6"/>
        <v/>
      </c>
    </row>
    <row r="28" spans="1:43" s="8" customFormat="1" ht="17" customHeight="1" x14ac:dyDescent="0.2">
      <c r="A28" s="160" t="str">
        <f t="shared" si="25"/>
        <v/>
      </c>
      <c r="B28" s="161" t="str">
        <f t="shared" si="7"/>
        <v/>
      </c>
      <c r="C28" s="161" t="str">
        <f t="shared" si="8"/>
        <v/>
      </c>
      <c r="D28" s="161" t="str">
        <f t="shared" si="20"/>
        <v/>
      </c>
      <c r="E28" s="116"/>
      <c r="F28" s="117"/>
      <c r="G28" s="118"/>
      <c r="H28" s="119"/>
      <c r="I28" s="120"/>
      <c r="J28" s="107" t="str">
        <f t="shared" si="9"/>
        <v/>
      </c>
      <c r="K28" s="104" t="str">
        <f t="shared" si="10"/>
        <v/>
      </c>
      <c r="L28" s="166"/>
      <c r="M28" s="169"/>
      <c r="N28" s="302"/>
      <c r="O28" s="303"/>
      <c r="P28" s="168"/>
      <c r="Q28" s="315"/>
      <c r="R28" s="316"/>
      <c r="S28" s="317"/>
      <c r="T28" s="40">
        <f t="shared" si="21"/>
        <v>0</v>
      </c>
      <c r="U28" s="99" t="b">
        <v>0</v>
      </c>
      <c r="W28" s="85" t="str">
        <f t="shared" si="22"/>
        <v/>
      </c>
      <c r="X28" s="85" t="str">
        <f t="shared" si="11"/>
        <v/>
      </c>
      <c r="Y28" s="85" t="str">
        <f t="shared" si="23"/>
        <v/>
      </c>
      <c r="Z28" s="85" t="str">
        <f t="shared" si="0"/>
        <v>　</v>
      </c>
      <c r="AA28" s="85" t="str">
        <f t="shared" si="12"/>
        <v>　</v>
      </c>
      <c r="AB28" s="190" t="str">
        <f t="shared" si="26"/>
        <v/>
      </c>
      <c r="AC28" s="85" t="str">
        <f t="shared" si="27"/>
        <v/>
      </c>
      <c r="AD28" s="85" t="str">
        <f t="shared" si="28"/>
        <v/>
      </c>
      <c r="AE28" s="191">
        <f t="shared" si="16"/>
        <v>0</v>
      </c>
      <c r="AF28" s="188" t="str">
        <f t="shared" si="17"/>
        <v/>
      </c>
      <c r="AG28" s="191">
        <f t="shared" si="1"/>
        <v>0</v>
      </c>
      <c r="AH28" s="188" t="str">
        <f t="shared" si="18"/>
        <v/>
      </c>
      <c r="AI28" s="112">
        <f t="shared" si="24"/>
        <v>0</v>
      </c>
      <c r="AJ28" s="85"/>
      <c r="AK28" s="110" t="str">
        <f t="shared" si="2"/>
        <v/>
      </c>
      <c r="AL28" s="298" t="str">
        <f t="shared" ref="AL28:AL54" si="29">IF(N28="","",N28)</f>
        <v/>
      </c>
      <c r="AM28" s="298" t="str">
        <f t="shared" si="4"/>
        <v/>
      </c>
      <c r="AN28" s="110"/>
      <c r="AO28" s="110" t="str">
        <f t="shared" ref="AO28:AO54" si="30">IF(Q28=R28,"",IF(AND(Q28="",R28&lt;&gt;""),0,Q28))</f>
        <v/>
      </c>
      <c r="AP28" s="110" t="str">
        <f t="shared" ref="AP28:AP54" si="31">IF(R28="","",R28)</f>
        <v/>
      </c>
      <c r="AQ28" s="298" t="str">
        <f t="shared" si="6"/>
        <v/>
      </c>
    </row>
    <row r="29" spans="1:43" s="8" customFormat="1" ht="17" customHeight="1" x14ac:dyDescent="0.2">
      <c r="A29" s="160" t="str">
        <f t="shared" si="25"/>
        <v/>
      </c>
      <c r="B29" s="161" t="str">
        <f t="shared" si="7"/>
        <v/>
      </c>
      <c r="C29" s="161" t="str">
        <f t="shared" si="8"/>
        <v/>
      </c>
      <c r="D29" s="161" t="str">
        <f t="shared" si="20"/>
        <v/>
      </c>
      <c r="E29" s="116"/>
      <c r="F29" s="117"/>
      <c r="G29" s="118"/>
      <c r="H29" s="119"/>
      <c r="I29" s="120"/>
      <c r="J29" s="108" t="str">
        <f t="shared" si="9"/>
        <v/>
      </c>
      <c r="K29" s="109" t="str">
        <f t="shared" si="10"/>
        <v/>
      </c>
      <c r="L29" s="166"/>
      <c r="M29" s="169"/>
      <c r="N29" s="304"/>
      <c r="O29" s="305"/>
      <c r="P29" s="171"/>
      <c r="Q29" s="315"/>
      <c r="R29" s="316"/>
      <c r="S29" s="317"/>
      <c r="T29" s="40">
        <f t="shared" si="21"/>
        <v>0</v>
      </c>
      <c r="U29" s="99" t="b">
        <v>0</v>
      </c>
      <c r="W29" s="85" t="str">
        <f t="shared" si="22"/>
        <v/>
      </c>
      <c r="X29" s="85" t="str">
        <f t="shared" si="11"/>
        <v/>
      </c>
      <c r="Y29" s="85" t="str">
        <f t="shared" si="23"/>
        <v/>
      </c>
      <c r="Z29" s="85" t="str">
        <f t="shared" si="0"/>
        <v>　</v>
      </c>
      <c r="AA29" s="85" t="str">
        <f t="shared" si="12"/>
        <v>　</v>
      </c>
      <c r="AB29" s="190" t="str">
        <f t="shared" si="26"/>
        <v/>
      </c>
      <c r="AC29" s="85" t="str">
        <f t="shared" si="27"/>
        <v/>
      </c>
      <c r="AD29" s="85" t="str">
        <f t="shared" si="28"/>
        <v/>
      </c>
      <c r="AE29" s="191">
        <f t="shared" si="16"/>
        <v>0</v>
      </c>
      <c r="AF29" s="188" t="str">
        <f t="shared" si="17"/>
        <v/>
      </c>
      <c r="AG29" s="191">
        <f t="shared" si="1"/>
        <v>0</v>
      </c>
      <c r="AH29" s="188" t="str">
        <f t="shared" si="18"/>
        <v/>
      </c>
      <c r="AI29" s="112">
        <f t="shared" si="24"/>
        <v>0</v>
      </c>
      <c r="AJ29" s="85"/>
      <c r="AK29" s="110" t="str">
        <f t="shared" si="2"/>
        <v/>
      </c>
      <c r="AL29" s="298" t="str">
        <f t="shared" si="29"/>
        <v/>
      </c>
      <c r="AM29" s="298" t="str">
        <f t="shared" si="4"/>
        <v/>
      </c>
      <c r="AN29" s="110"/>
      <c r="AO29" s="110" t="str">
        <f t="shared" si="30"/>
        <v/>
      </c>
      <c r="AP29" s="110" t="str">
        <f t="shared" si="31"/>
        <v/>
      </c>
      <c r="AQ29" s="298" t="str">
        <f t="shared" si="6"/>
        <v/>
      </c>
    </row>
    <row r="30" spans="1:43" s="8" customFormat="1" ht="17" customHeight="1" x14ac:dyDescent="0.2">
      <c r="A30" s="160" t="str">
        <f t="shared" si="25"/>
        <v/>
      </c>
      <c r="B30" s="161" t="str">
        <f t="shared" si="7"/>
        <v/>
      </c>
      <c r="C30" s="161" t="str">
        <f t="shared" si="8"/>
        <v/>
      </c>
      <c r="D30" s="161" t="str">
        <f t="shared" si="20"/>
        <v/>
      </c>
      <c r="E30" s="116"/>
      <c r="F30" s="117"/>
      <c r="G30" s="118"/>
      <c r="H30" s="119"/>
      <c r="I30" s="120"/>
      <c r="J30" s="107" t="str">
        <f t="shared" si="9"/>
        <v/>
      </c>
      <c r="K30" s="104" t="str">
        <f t="shared" si="10"/>
        <v/>
      </c>
      <c r="L30" s="166"/>
      <c r="M30" s="173"/>
      <c r="N30" s="306"/>
      <c r="O30" s="307"/>
      <c r="P30" s="171"/>
      <c r="Q30" s="318"/>
      <c r="R30" s="316"/>
      <c r="S30" s="317"/>
      <c r="T30" s="40">
        <f t="shared" si="21"/>
        <v>0</v>
      </c>
      <c r="U30" s="99" t="b">
        <v>0</v>
      </c>
      <c r="W30" s="85" t="str">
        <f t="shared" si="22"/>
        <v/>
      </c>
      <c r="X30" s="85" t="str">
        <f t="shared" si="11"/>
        <v/>
      </c>
      <c r="Y30" s="85" t="str">
        <f t="shared" si="23"/>
        <v/>
      </c>
      <c r="Z30" s="85" t="str">
        <f t="shared" si="0"/>
        <v>　</v>
      </c>
      <c r="AA30" s="85" t="str">
        <f t="shared" si="12"/>
        <v>　</v>
      </c>
      <c r="AB30" s="190" t="str">
        <f t="shared" si="26"/>
        <v/>
      </c>
      <c r="AC30" s="85" t="str">
        <f t="shared" si="27"/>
        <v/>
      </c>
      <c r="AD30" s="85" t="str">
        <f t="shared" si="28"/>
        <v/>
      </c>
      <c r="AE30" s="191">
        <f t="shared" si="16"/>
        <v>0</v>
      </c>
      <c r="AF30" s="188" t="str">
        <f t="shared" si="17"/>
        <v/>
      </c>
      <c r="AG30" s="191">
        <f t="shared" si="1"/>
        <v>0</v>
      </c>
      <c r="AH30" s="188" t="str">
        <f t="shared" si="18"/>
        <v/>
      </c>
      <c r="AI30" s="112">
        <f t="shared" si="24"/>
        <v>0</v>
      </c>
      <c r="AJ30" s="85"/>
      <c r="AK30" s="110" t="str">
        <f t="shared" si="2"/>
        <v/>
      </c>
      <c r="AL30" s="298" t="str">
        <f t="shared" si="29"/>
        <v/>
      </c>
      <c r="AM30" s="298" t="str">
        <f t="shared" si="4"/>
        <v/>
      </c>
      <c r="AN30" s="110"/>
      <c r="AO30" s="110" t="str">
        <f t="shared" si="30"/>
        <v/>
      </c>
      <c r="AP30" s="110" t="str">
        <f t="shared" si="31"/>
        <v/>
      </c>
      <c r="AQ30" s="298" t="str">
        <f t="shared" si="6"/>
        <v/>
      </c>
    </row>
    <row r="31" spans="1:43" s="8" customFormat="1" ht="17" customHeight="1" x14ac:dyDescent="0.2">
      <c r="A31" s="160" t="str">
        <f t="shared" si="25"/>
        <v/>
      </c>
      <c r="B31" s="161" t="str">
        <f t="shared" si="7"/>
        <v/>
      </c>
      <c r="C31" s="161" t="str">
        <f t="shared" si="8"/>
        <v/>
      </c>
      <c r="D31" s="161" t="str">
        <f t="shared" si="20"/>
        <v/>
      </c>
      <c r="E31" s="156"/>
      <c r="F31" s="157"/>
      <c r="G31" s="181"/>
      <c r="H31" s="182"/>
      <c r="I31" s="179"/>
      <c r="J31" s="107" t="str">
        <f t="shared" si="9"/>
        <v/>
      </c>
      <c r="K31" s="104" t="str">
        <f t="shared" si="10"/>
        <v/>
      </c>
      <c r="L31" s="174"/>
      <c r="M31" s="175"/>
      <c r="N31" s="306"/>
      <c r="O31" s="307"/>
      <c r="P31" s="168"/>
      <c r="Q31" s="315"/>
      <c r="R31" s="316"/>
      <c r="S31" s="317"/>
      <c r="T31" s="40">
        <f t="shared" si="21"/>
        <v>0</v>
      </c>
      <c r="U31" s="99" t="b">
        <v>0</v>
      </c>
      <c r="W31" s="85" t="str">
        <f t="shared" si="22"/>
        <v/>
      </c>
      <c r="X31" s="85" t="str">
        <f t="shared" si="11"/>
        <v/>
      </c>
      <c r="Y31" s="85" t="str">
        <f t="shared" si="23"/>
        <v/>
      </c>
      <c r="Z31" s="85" t="str">
        <f t="shared" si="0"/>
        <v>　</v>
      </c>
      <c r="AA31" s="85" t="str">
        <f t="shared" si="12"/>
        <v>　</v>
      </c>
      <c r="AB31" s="190" t="str">
        <f t="shared" si="26"/>
        <v/>
      </c>
      <c r="AC31" s="85" t="str">
        <f t="shared" si="27"/>
        <v/>
      </c>
      <c r="AD31" s="85" t="str">
        <f t="shared" si="28"/>
        <v/>
      </c>
      <c r="AE31" s="191">
        <f t="shared" si="16"/>
        <v>0</v>
      </c>
      <c r="AF31" s="188" t="str">
        <f t="shared" si="17"/>
        <v/>
      </c>
      <c r="AG31" s="191">
        <f t="shared" si="1"/>
        <v>0</v>
      </c>
      <c r="AH31" s="188" t="str">
        <f t="shared" si="18"/>
        <v/>
      </c>
      <c r="AI31" s="112">
        <f t="shared" si="24"/>
        <v>0</v>
      </c>
      <c r="AJ31" s="85"/>
      <c r="AK31" s="110" t="str">
        <f t="shared" si="2"/>
        <v/>
      </c>
      <c r="AL31" s="298" t="str">
        <f t="shared" si="29"/>
        <v/>
      </c>
      <c r="AM31" s="298" t="str">
        <f t="shared" si="4"/>
        <v/>
      </c>
      <c r="AN31" s="110"/>
      <c r="AO31" s="110" t="str">
        <f t="shared" si="30"/>
        <v/>
      </c>
      <c r="AP31" s="110" t="str">
        <f t="shared" si="31"/>
        <v/>
      </c>
      <c r="AQ31" s="298" t="str">
        <f t="shared" si="6"/>
        <v/>
      </c>
    </row>
    <row r="32" spans="1:43" s="8" customFormat="1" ht="17" customHeight="1" x14ac:dyDescent="0.2">
      <c r="A32" s="160" t="str">
        <f t="shared" ref="A32:A54" si="32">IF(E32&gt;0,A31+1,"")</f>
        <v/>
      </c>
      <c r="B32" s="161" t="str">
        <f t="shared" ref="B32:B54" si="33">IF(E32&gt;0,所属,"")</f>
        <v/>
      </c>
      <c r="C32" s="161" t="str">
        <f t="shared" ref="C32:C54" si="34">IF(E32&gt;0,2,"")</f>
        <v/>
      </c>
      <c r="D32" s="161" t="str">
        <f t="shared" ref="D32:D54" si="35">IF(E32&gt;0,PHONETIC(E32),"")</f>
        <v/>
      </c>
      <c r="E32" s="158"/>
      <c r="F32" s="157"/>
      <c r="G32" s="181"/>
      <c r="H32" s="182"/>
      <c r="I32" s="179"/>
      <c r="J32" s="107" t="str">
        <f t="shared" ref="J32:J54" si="36">IF(I32="c","コ",IF(I32="","",DATEDIF(I32,起算日,"y")))</f>
        <v/>
      </c>
      <c r="K32" s="104" t="str">
        <f t="shared" ref="K32:K54" si="37">IF(J32="","",VLOOKUP(J32,個人,2))</f>
        <v/>
      </c>
      <c r="L32" s="166"/>
      <c r="M32" s="169"/>
      <c r="N32" s="302"/>
      <c r="O32" s="303"/>
      <c r="P32" s="168"/>
      <c r="Q32" s="315"/>
      <c r="R32" s="316"/>
      <c r="S32" s="317"/>
      <c r="T32" s="40">
        <f t="shared" ref="T32:T54" si="38">COUNTA(L32,P32)</f>
        <v>0</v>
      </c>
      <c r="U32" s="99" t="b">
        <v>0</v>
      </c>
      <c r="W32" s="85" t="str">
        <f t="shared" si="22"/>
        <v/>
      </c>
      <c r="X32" s="85" t="str">
        <f t="shared" si="11"/>
        <v/>
      </c>
      <c r="Y32" s="85" t="str">
        <f t="shared" si="23"/>
        <v/>
      </c>
      <c r="Z32" s="85" t="str">
        <f t="shared" si="0"/>
        <v>　</v>
      </c>
      <c r="AA32" s="85" t="str">
        <f t="shared" si="12"/>
        <v>　</v>
      </c>
      <c r="AB32" s="190" t="str">
        <f t="shared" si="26"/>
        <v/>
      </c>
      <c r="AC32" s="85" t="str">
        <f t="shared" si="27"/>
        <v/>
      </c>
      <c r="AD32" s="85" t="str">
        <f t="shared" si="28"/>
        <v/>
      </c>
      <c r="AE32" s="191">
        <f t="shared" si="16"/>
        <v>0</v>
      </c>
      <c r="AF32" s="188" t="str">
        <f t="shared" si="17"/>
        <v/>
      </c>
      <c r="AG32" s="191">
        <f t="shared" si="1"/>
        <v>0</v>
      </c>
      <c r="AH32" s="188" t="str">
        <f t="shared" si="18"/>
        <v/>
      </c>
      <c r="AI32" s="112">
        <f t="shared" si="24"/>
        <v>0</v>
      </c>
      <c r="AJ32" s="85"/>
      <c r="AK32" s="110" t="str">
        <f t="shared" si="2"/>
        <v/>
      </c>
      <c r="AL32" s="298" t="str">
        <f t="shared" si="29"/>
        <v/>
      </c>
      <c r="AM32" s="298" t="str">
        <f t="shared" si="4"/>
        <v/>
      </c>
      <c r="AN32" s="110"/>
      <c r="AO32" s="110" t="str">
        <f t="shared" si="30"/>
        <v/>
      </c>
      <c r="AP32" s="110" t="str">
        <f t="shared" si="31"/>
        <v/>
      </c>
      <c r="AQ32" s="298" t="str">
        <f t="shared" si="6"/>
        <v/>
      </c>
    </row>
    <row r="33" spans="1:43" s="8" customFormat="1" ht="17" customHeight="1" x14ac:dyDescent="0.2">
      <c r="A33" s="160" t="str">
        <f t="shared" si="32"/>
        <v/>
      </c>
      <c r="B33" s="161" t="str">
        <f t="shared" si="33"/>
        <v/>
      </c>
      <c r="C33" s="161" t="str">
        <f t="shared" si="34"/>
        <v/>
      </c>
      <c r="D33" s="161" t="str">
        <f t="shared" si="35"/>
        <v/>
      </c>
      <c r="E33" s="158"/>
      <c r="F33" s="157"/>
      <c r="G33" s="181"/>
      <c r="H33" s="182"/>
      <c r="I33" s="179"/>
      <c r="J33" s="107" t="str">
        <f t="shared" si="36"/>
        <v/>
      </c>
      <c r="K33" s="104" t="str">
        <f t="shared" si="37"/>
        <v/>
      </c>
      <c r="L33" s="166"/>
      <c r="M33" s="169"/>
      <c r="N33" s="302"/>
      <c r="O33" s="303"/>
      <c r="P33" s="168"/>
      <c r="Q33" s="315"/>
      <c r="R33" s="316"/>
      <c r="S33" s="317"/>
      <c r="T33" s="40">
        <f t="shared" si="38"/>
        <v>0</v>
      </c>
      <c r="U33" s="99" t="b">
        <v>0</v>
      </c>
      <c r="W33" s="85" t="str">
        <f t="shared" si="22"/>
        <v/>
      </c>
      <c r="X33" s="85" t="str">
        <f t="shared" si="11"/>
        <v/>
      </c>
      <c r="Y33" s="85" t="str">
        <f t="shared" si="23"/>
        <v/>
      </c>
      <c r="Z33" s="85" t="str">
        <f t="shared" si="0"/>
        <v>　</v>
      </c>
      <c r="AA33" s="85" t="str">
        <f t="shared" si="12"/>
        <v>　</v>
      </c>
      <c r="AB33" s="190" t="str">
        <f t="shared" si="26"/>
        <v/>
      </c>
      <c r="AC33" s="85" t="str">
        <f t="shared" si="27"/>
        <v/>
      </c>
      <c r="AD33" s="85" t="str">
        <f t="shared" si="28"/>
        <v/>
      </c>
      <c r="AE33" s="191">
        <f t="shared" si="16"/>
        <v>0</v>
      </c>
      <c r="AF33" s="188" t="str">
        <f t="shared" si="17"/>
        <v/>
      </c>
      <c r="AG33" s="191">
        <f t="shared" si="1"/>
        <v>0</v>
      </c>
      <c r="AH33" s="188" t="str">
        <f t="shared" si="18"/>
        <v/>
      </c>
      <c r="AI33" s="112">
        <f t="shared" si="24"/>
        <v>0</v>
      </c>
      <c r="AJ33" s="85"/>
      <c r="AK33" s="110" t="str">
        <f t="shared" si="2"/>
        <v/>
      </c>
      <c r="AL33" s="298" t="str">
        <f t="shared" si="29"/>
        <v/>
      </c>
      <c r="AM33" s="298" t="str">
        <f t="shared" si="4"/>
        <v/>
      </c>
      <c r="AN33" s="110"/>
      <c r="AO33" s="110" t="str">
        <f t="shared" si="30"/>
        <v/>
      </c>
      <c r="AP33" s="110" t="str">
        <f t="shared" si="31"/>
        <v/>
      </c>
      <c r="AQ33" s="298" t="str">
        <f t="shared" si="6"/>
        <v/>
      </c>
    </row>
    <row r="34" spans="1:43" s="8" customFormat="1" ht="17" customHeight="1" x14ac:dyDescent="0.2">
      <c r="A34" s="160" t="str">
        <f t="shared" si="32"/>
        <v/>
      </c>
      <c r="B34" s="161" t="str">
        <f t="shared" si="33"/>
        <v/>
      </c>
      <c r="C34" s="161" t="str">
        <f t="shared" si="34"/>
        <v/>
      </c>
      <c r="D34" s="161" t="str">
        <f t="shared" si="35"/>
        <v/>
      </c>
      <c r="E34" s="158"/>
      <c r="F34" s="157"/>
      <c r="G34" s="181"/>
      <c r="H34" s="182"/>
      <c r="I34" s="180"/>
      <c r="J34" s="108" t="str">
        <f t="shared" si="36"/>
        <v/>
      </c>
      <c r="K34" s="109" t="str">
        <f t="shared" si="37"/>
        <v/>
      </c>
      <c r="L34" s="170"/>
      <c r="M34" s="169"/>
      <c r="N34" s="304"/>
      <c r="O34" s="305"/>
      <c r="P34" s="171"/>
      <c r="Q34" s="315"/>
      <c r="R34" s="316"/>
      <c r="S34" s="317"/>
      <c r="T34" s="40">
        <f t="shared" si="38"/>
        <v>0</v>
      </c>
      <c r="U34" s="99"/>
      <c r="W34" s="85" t="str">
        <f t="shared" ref="W34:W54" si="39">IF(E34&gt;0,W33+1,"")</f>
        <v/>
      </c>
      <c r="X34" s="85" t="str">
        <f t="shared" ref="X34:X54" si="40">IF(E34&gt;0,所属,"")</f>
        <v/>
      </c>
      <c r="Y34" s="85" t="str">
        <f t="shared" ref="Y34:Y54" si="41">IF(E34&gt;0,2,"")</f>
        <v/>
      </c>
      <c r="Z34" s="85" t="str">
        <f t="shared" ref="Z34:Z54" si="42">G34&amp;"　"&amp;H34</f>
        <v>　</v>
      </c>
      <c r="AA34" s="85" t="str">
        <f t="shared" ref="AA34:AA54" si="43">E34&amp;"　"&amp;F34</f>
        <v>　</v>
      </c>
      <c r="AB34" s="190" t="str">
        <f t="shared" ref="AB34:AB54" si="44">IF(I34&lt;&gt;"",I34,"")</f>
        <v/>
      </c>
      <c r="AC34" s="85" t="str">
        <f t="shared" ref="AC34:AC54" si="45">IF(I34="c","コ",IF(I34="","",DATEDIF(I34,起算日,"y")))</f>
        <v/>
      </c>
      <c r="AD34" s="85" t="str">
        <f t="shared" ref="AD34:AD54" si="46">IF(J34="","",VLOOKUP(J34,個人,2))</f>
        <v/>
      </c>
      <c r="AE34" s="191">
        <f t="shared" ref="AE34:AE54" si="47">L34</f>
        <v>0</v>
      </c>
      <c r="AF34" s="188" t="str">
        <f t="shared" si="17"/>
        <v/>
      </c>
      <c r="AG34" s="191">
        <f t="shared" si="1"/>
        <v>0</v>
      </c>
      <c r="AH34" s="188" t="str">
        <f t="shared" si="18"/>
        <v/>
      </c>
      <c r="AI34" s="112">
        <f t="shared" si="24"/>
        <v>0</v>
      </c>
      <c r="AJ34" s="85"/>
      <c r="AK34" s="110" t="str">
        <f t="shared" si="2"/>
        <v/>
      </c>
      <c r="AL34" s="298" t="str">
        <f t="shared" si="29"/>
        <v/>
      </c>
      <c r="AM34" s="298" t="str">
        <f t="shared" si="4"/>
        <v/>
      </c>
      <c r="AN34" s="110"/>
      <c r="AO34" s="110" t="str">
        <f t="shared" si="30"/>
        <v/>
      </c>
      <c r="AP34" s="110" t="str">
        <f t="shared" si="31"/>
        <v/>
      </c>
      <c r="AQ34" s="298" t="str">
        <f t="shared" si="6"/>
        <v/>
      </c>
    </row>
    <row r="35" spans="1:43" s="8" customFormat="1" ht="17" customHeight="1" x14ac:dyDescent="0.2">
      <c r="A35" s="160" t="str">
        <f t="shared" si="32"/>
        <v/>
      </c>
      <c r="B35" s="161" t="str">
        <f t="shared" si="33"/>
        <v/>
      </c>
      <c r="C35" s="161" t="str">
        <f t="shared" si="34"/>
        <v/>
      </c>
      <c r="D35" s="161" t="str">
        <f t="shared" si="35"/>
        <v/>
      </c>
      <c r="E35" s="158"/>
      <c r="F35" s="157"/>
      <c r="G35" s="181"/>
      <c r="H35" s="182"/>
      <c r="I35" s="179"/>
      <c r="J35" s="107" t="str">
        <f t="shared" si="36"/>
        <v/>
      </c>
      <c r="K35" s="104" t="str">
        <f t="shared" si="37"/>
        <v/>
      </c>
      <c r="L35" s="172"/>
      <c r="M35" s="173"/>
      <c r="N35" s="306"/>
      <c r="O35" s="307"/>
      <c r="P35" s="171"/>
      <c r="Q35" s="318"/>
      <c r="R35" s="316"/>
      <c r="S35" s="317"/>
      <c r="T35" s="40">
        <f t="shared" si="38"/>
        <v>0</v>
      </c>
      <c r="U35" s="99"/>
      <c r="W35" s="85" t="str">
        <f t="shared" si="39"/>
        <v/>
      </c>
      <c r="X35" s="85" t="str">
        <f t="shared" si="40"/>
        <v/>
      </c>
      <c r="Y35" s="85" t="str">
        <f t="shared" si="41"/>
        <v/>
      </c>
      <c r="Z35" s="85" t="str">
        <f t="shared" si="42"/>
        <v>　</v>
      </c>
      <c r="AA35" s="85" t="str">
        <f t="shared" si="43"/>
        <v>　</v>
      </c>
      <c r="AB35" s="190" t="str">
        <f t="shared" si="44"/>
        <v/>
      </c>
      <c r="AC35" s="85" t="str">
        <f t="shared" si="45"/>
        <v/>
      </c>
      <c r="AD35" s="85" t="str">
        <f t="shared" si="46"/>
        <v/>
      </c>
      <c r="AE35" s="191">
        <f t="shared" si="47"/>
        <v>0</v>
      </c>
      <c r="AF35" s="188" t="str">
        <f t="shared" si="17"/>
        <v/>
      </c>
      <c r="AG35" s="191">
        <f t="shared" si="1"/>
        <v>0</v>
      </c>
      <c r="AH35" s="188" t="str">
        <f t="shared" si="18"/>
        <v/>
      </c>
      <c r="AI35" s="112">
        <f t="shared" si="24"/>
        <v>0</v>
      </c>
      <c r="AJ35" s="85"/>
      <c r="AK35" s="110" t="str">
        <f t="shared" si="2"/>
        <v/>
      </c>
      <c r="AL35" s="298" t="str">
        <f t="shared" si="29"/>
        <v/>
      </c>
      <c r="AM35" s="298" t="str">
        <f t="shared" si="4"/>
        <v/>
      </c>
      <c r="AN35" s="110"/>
      <c r="AO35" s="110" t="str">
        <f t="shared" si="30"/>
        <v/>
      </c>
      <c r="AP35" s="110" t="str">
        <f t="shared" si="31"/>
        <v/>
      </c>
      <c r="AQ35" s="298" t="str">
        <f t="shared" si="6"/>
        <v/>
      </c>
    </row>
    <row r="36" spans="1:43" s="8" customFormat="1" ht="17" customHeight="1" x14ac:dyDescent="0.2">
      <c r="A36" s="160" t="str">
        <f t="shared" si="32"/>
        <v/>
      </c>
      <c r="B36" s="161" t="str">
        <f t="shared" si="33"/>
        <v/>
      </c>
      <c r="C36" s="161" t="str">
        <f t="shared" si="34"/>
        <v/>
      </c>
      <c r="D36" s="161" t="str">
        <f t="shared" si="35"/>
        <v/>
      </c>
      <c r="E36" s="156"/>
      <c r="F36" s="157"/>
      <c r="G36" s="181"/>
      <c r="H36" s="182"/>
      <c r="I36" s="179"/>
      <c r="J36" s="107" t="str">
        <f t="shared" si="36"/>
        <v/>
      </c>
      <c r="K36" s="104" t="str">
        <f t="shared" si="37"/>
        <v/>
      </c>
      <c r="L36" s="174"/>
      <c r="M36" s="175"/>
      <c r="N36" s="306"/>
      <c r="O36" s="307"/>
      <c r="P36" s="168"/>
      <c r="Q36" s="315"/>
      <c r="R36" s="316"/>
      <c r="S36" s="317"/>
      <c r="T36" s="40">
        <f t="shared" si="38"/>
        <v>0</v>
      </c>
      <c r="U36" s="99"/>
      <c r="W36" s="85" t="str">
        <f t="shared" si="39"/>
        <v/>
      </c>
      <c r="X36" s="85" t="str">
        <f t="shared" si="40"/>
        <v/>
      </c>
      <c r="Y36" s="85" t="str">
        <f t="shared" si="41"/>
        <v/>
      </c>
      <c r="Z36" s="85" t="str">
        <f t="shared" si="42"/>
        <v>　</v>
      </c>
      <c r="AA36" s="85" t="str">
        <f t="shared" si="43"/>
        <v>　</v>
      </c>
      <c r="AB36" s="190" t="str">
        <f t="shared" si="44"/>
        <v/>
      </c>
      <c r="AC36" s="85" t="str">
        <f t="shared" si="45"/>
        <v/>
      </c>
      <c r="AD36" s="85" t="str">
        <f t="shared" si="46"/>
        <v/>
      </c>
      <c r="AE36" s="191">
        <f t="shared" si="47"/>
        <v>0</v>
      </c>
      <c r="AF36" s="188" t="str">
        <f t="shared" si="17"/>
        <v/>
      </c>
      <c r="AG36" s="191">
        <f t="shared" si="1"/>
        <v>0</v>
      </c>
      <c r="AH36" s="188" t="str">
        <f t="shared" si="18"/>
        <v/>
      </c>
      <c r="AI36" s="112">
        <f t="shared" si="24"/>
        <v>0</v>
      </c>
      <c r="AJ36" s="85"/>
      <c r="AK36" s="110" t="str">
        <f t="shared" si="2"/>
        <v/>
      </c>
      <c r="AL36" s="298" t="str">
        <f t="shared" si="29"/>
        <v/>
      </c>
      <c r="AM36" s="298" t="str">
        <f t="shared" si="4"/>
        <v/>
      </c>
      <c r="AN36" s="110"/>
      <c r="AO36" s="110" t="str">
        <f t="shared" si="30"/>
        <v/>
      </c>
      <c r="AP36" s="110" t="str">
        <f t="shared" si="31"/>
        <v/>
      </c>
      <c r="AQ36" s="298" t="str">
        <f t="shared" si="6"/>
        <v/>
      </c>
    </row>
    <row r="37" spans="1:43" s="8" customFormat="1" ht="17" customHeight="1" x14ac:dyDescent="0.2">
      <c r="A37" s="160" t="str">
        <f t="shared" si="32"/>
        <v/>
      </c>
      <c r="B37" s="161" t="str">
        <f t="shared" si="33"/>
        <v/>
      </c>
      <c r="C37" s="161" t="str">
        <f t="shared" si="34"/>
        <v/>
      </c>
      <c r="D37" s="161" t="str">
        <f t="shared" si="35"/>
        <v/>
      </c>
      <c r="E37" s="158"/>
      <c r="F37" s="157"/>
      <c r="G37" s="181"/>
      <c r="H37" s="182"/>
      <c r="I37" s="179"/>
      <c r="J37" s="107" t="str">
        <f t="shared" si="36"/>
        <v/>
      </c>
      <c r="K37" s="104" t="str">
        <f t="shared" si="37"/>
        <v/>
      </c>
      <c r="L37" s="166"/>
      <c r="M37" s="169"/>
      <c r="N37" s="302"/>
      <c r="O37" s="303"/>
      <c r="P37" s="168"/>
      <c r="Q37" s="315"/>
      <c r="R37" s="316"/>
      <c r="S37" s="317"/>
      <c r="T37" s="40">
        <f t="shared" si="38"/>
        <v>0</v>
      </c>
      <c r="U37" s="99"/>
      <c r="W37" s="85" t="str">
        <f t="shared" si="39"/>
        <v/>
      </c>
      <c r="X37" s="85" t="str">
        <f t="shared" si="40"/>
        <v/>
      </c>
      <c r="Y37" s="85" t="str">
        <f t="shared" si="41"/>
        <v/>
      </c>
      <c r="Z37" s="85" t="str">
        <f t="shared" si="42"/>
        <v>　</v>
      </c>
      <c r="AA37" s="85" t="str">
        <f t="shared" si="43"/>
        <v>　</v>
      </c>
      <c r="AB37" s="190" t="str">
        <f t="shared" si="44"/>
        <v/>
      </c>
      <c r="AC37" s="85" t="str">
        <f t="shared" si="45"/>
        <v/>
      </c>
      <c r="AD37" s="85" t="str">
        <f t="shared" si="46"/>
        <v/>
      </c>
      <c r="AE37" s="191">
        <f t="shared" si="47"/>
        <v>0</v>
      </c>
      <c r="AF37" s="188" t="str">
        <f t="shared" si="17"/>
        <v/>
      </c>
      <c r="AG37" s="191">
        <f t="shared" si="1"/>
        <v>0</v>
      </c>
      <c r="AH37" s="188" t="str">
        <f t="shared" si="18"/>
        <v/>
      </c>
      <c r="AI37" s="112">
        <f t="shared" si="24"/>
        <v>0</v>
      </c>
      <c r="AJ37" s="85"/>
      <c r="AK37" s="110" t="str">
        <f t="shared" si="2"/>
        <v/>
      </c>
      <c r="AL37" s="298" t="str">
        <f t="shared" si="29"/>
        <v/>
      </c>
      <c r="AM37" s="298" t="str">
        <f t="shared" si="4"/>
        <v/>
      </c>
      <c r="AN37" s="110"/>
      <c r="AO37" s="110" t="str">
        <f t="shared" si="30"/>
        <v/>
      </c>
      <c r="AP37" s="110" t="str">
        <f t="shared" si="31"/>
        <v/>
      </c>
      <c r="AQ37" s="298" t="str">
        <f t="shared" si="6"/>
        <v/>
      </c>
    </row>
    <row r="38" spans="1:43" s="8" customFormat="1" ht="17" customHeight="1" x14ac:dyDescent="0.2">
      <c r="A38" s="160" t="str">
        <f t="shared" si="32"/>
        <v/>
      </c>
      <c r="B38" s="161" t="str">
        <f t="shared" si="33"/>
        <v/>
      </c>
      <c r="C38" s="161" t="str">
        <f t="shared" si="34"/>
        <v/>
      </c>
      <c r="D38" s="161" t="str">
        <f t="shared" si="35"/>
        <v/>
      </c>
      <c r="E38" s="158"/>
      <c r="F38" s="157"/>
      <c r="G38" s="181"/>
      <c r="H38" s="182"/>
      <c r="I38" s="179"/>
      <c r="J38" s="107" t="str">
        <f t="shared" si="36"/>
        <v/>
      </c>
      <c r="K38" s="104" t="str">
        <f t="shared" si="37"/>
        <v/>
      </c>
      <c r="L38" s="166"/>
      <c r="M38" s="169"/>
      <c r="N38" s="302"/>
      <c r="O38" s="303"/>
      <c r="P38" s="168"/>
      <c r="Q38" s="315"/>
      <c r="R38" s="316"/>
      <c r="S38" s="317"/>
      <c r="T38" s="40">
        <f t="shared" si="38"/>
        <v>0</v>
      </c>
      <c r="U38" s="99"/>
      <c r="W38" s="85" t="str">
        <f t="shared" si="39"/>
        <v/>
      </c>
      <c r="X38" s="85" t="str">
        <f t="shared" si="40"/>
        <v/>
      </c>
      <c r="Y38" s="85" t="str">
        <f t="shared" si="41"/>
        <v/>
      </c>
      <c r="Z38" s="85" t="str">
        <f t="shared" si="42"/>
        <v>　</v>
      </c>
      <c r="AA38" s="85" t="str">
        <f t="shared" si="43"/>
        <v>　</v>
      </c>
      <c r="AB38" s="190" t="str">
        <f t="shared" si="44"/>
        <v/>
      </c>
      <c r="AC38" s="85" t="str">
        <f t="shared" si="45"/>
        <v/>
      </c>
      <c r="AD38" s="85" t="str">
        <f t="shared" si="46"/>
        <v/>
      </c>
      <c r="AE38" s="191">
        <f t="shared" si="47"/>
        <v>0</v>
      </c>
      <c r="AF38" s="188" t="str">
        <f t="shared" si="17"/>
        <v/>
      </c>
      <c r="AG38" s="191">
        <f t="shared" si="1"/>
        <v>0</v>
      </c>
      <c r="AH38" s="188" t="str">
        <f t="shared" si="18"/>
        <v/>
      </c>
      <c r="AI38" s="112">
        <f t="shared" si="24"/>
        <v>0</v>
      </c>
      <c r="AJ38" s="85"/>
      <c r="AK38" s="110" t="str">
        <f t="shared" si="2"/>
        <v/>
      </c>
      <c r="AL38" s="298" t="str">
        <f t="shared" si="29"/>
        <v/>
      </c>
      <c r="AM38" s="298" t="str">
        <f t="shared" si="4"/>
        <v/>
      </c>
      <c r="AN38" s="110"/>
      <c r="AO38" s="110" t="str">
        <f t="shared" si="30"/>
        <v/>
      </c>
      <c r="AP38" s="110" t="str">
        <f t="shared" si="31"/>
        <v/>
      </c>
      <c r="AQ38" s="298" t="str">
        <f t="shared" si="6"/>
        <v/>
      </c>
    </row>
    <row r="39" spans="1:43" s="8" customFormat="1" ht="17" customHeight="1" x14ac:dyDescent="0.2">
      <c r="A39" s="160" t="str">
        <f t="shared" si="32"/>
        <v/>
      </c>
      <c r="B39" s="161" t="str">
        <f t="shared" si="33"/>
        <v/>
      </c>
      <c r="C39" s="161" t="str">
        <f t="shared" si="34"/>
        <v/>
      </c>
      <c r="D39" s="161" t="str">
        <f t="shared" si="35"/>
        <v/>
      </c>
      <c r="E39" s="158"/>
      <c r="F39" s="157"/>
      <c r="G39" s="181"/>
      <c r="H39" s="182"/>
      <c r="I39" s="180"/>
      <c r="J39" s="108" t="str">
        <f t="shared" si="36"/>
        <v/>
      </c>
      <c r="K39" s="109" t="str">
        <f t="shared" si="37"/>
        <v/>
      </c>
      <c r="L39" s="170"/>
      <c r="M39" s="169"/>
      <c r="N39" s="304"/>
      <c r="O39" s="305"/>
      <c r="P39" s="171"/>
      <c r="Q39" s="315"/>
      <c r="R39" s="316"/>
      <c r="S39" s="317"/>
      <c r="T39" s="40">
        <f t="shared" si="38"/>
        <v>0</v>
      </c>
      <c r="U39" s="99"/>
      <c r="W39" s="85" t="str">
        <f t="shared" si="39"/>
        <v/>
      </c>
      <c r="X39" s="85" t="str">
        <f t="shared" si="40"/>
        <v/>
      </c>
      <c r="Y39" s="85" t="str">
        <f t="shared" si="41"/>
        <v/>
      </c>
      <c r="Z39" s="85" t="str">
        <f t="shared" si="42"/>
        <v>　</v>
      </c>
      <c r="AA39" s="85" t="str">
        <f t="shared" si="43"/>
        <v>　</v>
      </c>
      <c r="AB39" s="190" t="str">
        <f t="shared" si="44"/>
        <v/>
      </c>
      <c r="AC39" s="85" t="str">
        <f t="shared" si="45"/>
        <v/>
      </c>
      <c r="AD39" s="85" t="str">
        <f t="shared" si="46"/>
        <v/>
      </c>
      <c r="AE39" s="191">
        <f t="shared" si="47"/>
        <v>0</v>
      </c>
      <c r="AF39" s="188" t="str">
        <f t="shared" si="17"/>
        <v/>
      </c>
      <c r="AG39" s="191">
        <f t="shared" si="1"/>
        <v>0</v>
      </c>
      <c r="AH39" s="188" t="str">
        <f t="shared" si="18"/>
        <v/>
      </c>
      <c r="AI39" s="112">
        <f t="shared" si="24"/>
        <v>0</v>
      </c>
      <c r="AJ39" s="85"/>
      <c r="AK39" s="110" t="str">
        <f t="shared" si="2"/>
        <v/>
      </c>
      <c r="AL39" s="298" t="str">
        <f t="shared" si="29"/>
        <v/>
      </c>
      <c r="AM39" s="298" t="str">
        <f t="shared" si="4"/>
        <v/>
      </c>
      <c r="AN39" s="110"/>
      <c r="AO39" s="110" t="str">
        <f t="shared" si="30"/>
        <v/>
      </c>
      <c r="AP39" s="110" t="str">
        <f t="shared" si="31"/>
        <v/>
      </c>
      <c r="AQ39" s="298" t="str">
        <f t="shared" si="6"/>
        <v/>
      </c>
    </row>
    <row r="40" spans="1:43" s="8" customFormat="1" ht="17" customHeight="1" x14ac:dyDescent="0.2">
      <c r="A40" s="160" t="str">
        <f t="shared" si="32"/>
        <v/>
      </c>
      <c r="B40" s="161" t="str">
        <f t="shared" si="33"/>
        <v/>
      </c>
      <c r="C40" s="161" t="str">
        <f t="shared" si="34"/>
        <v/>
      </c>
      <c r="D40" s="161" t="str">
        <f t="shared" si="35"/>
        <v/>
      </c>
      <c r="E40" s="158"/>
      <c r="F40" s="157"/>
      <c r="G40" s="181"/>
      <c r="H40" s="182"/>
      <c r="I40" s="179"/>
      <c r="J40" s="107" t="str">
        <f t="shared" si="36"/>
        <v/>
      </c>
      <c r="K40" s="104" t="str">
        <f t="shared" si="37"/>
        <v/>
      </c>
      <c r="L40" s="172"/>
      <c r="M40" s="173"/>
      <c r="N40" s="306"/>
      <c r="O40" s="307"/>
      <c r="P40" s="171"/>
      <c r="Q40" s="318"/>
      <c r="R40" s="316"/>
      <c r="S40" s="317"/>
      <c r="T40" s="40">
        <f t="shared" si="38"/>
        <v>0</v>
      </c>
      <c r="U40" s="99"/>
      <c r="W40" s="85" t="str">
        <f t="shared" si="39"/>
        <v/>
      </c>
      <c r="X40" s="85" t="str">
        <f t="shared" si="40"/>
        <v/>
      </c>
      <c r="Y40" s="85" t="str">
        <f t="shared" si="41"/>
        <v/>
      </c>
      <c r="Z40" s="85" t="str">
        <f t="shared" si="42"/>
        <v>　</v>
      </c>
      <c r="AA40" s="85" t="str">
        <f t="shared" si="43"/>
        <v>　</v>
      </c>
      <c r="AB40" s="190" t="str">
        <f t="shared" si="44"/>
        <v/>
      </c>
      <c r="AC40" s="85" t="str">
        <f t="shared" si="45"/>
        <v/>
      </c>
      <c r="AD40" s="85" t="str">
        <f t="shared" si="46"/>
        <v/>
      </c>
      <c r="AE40" s="191">
        <f t="shared" si="47"/>
        <v>0</v>
      </c>
      <c r="AF40" s="188" t="str">
        <f t="shared" si="17"/>
        <v/>
      </c>
      <c r="AG40" s="191">
        <f t="shared" si="1"/>
        <v>0</v>
      </c>
      <c r="AH40" s="188" t="str">
        <f t="shared" si="18"/>
        <v/>
      </c>
      <c r="AI40" s="112">
        <f t="shared" si="24"/>
        <v>0</v>
      </c>
      <c r="AJ40" s="85"/>
      <c r="AK40" s="110" t="str">
        <f t="shared" si="2"/>
        <v/>
      </c>
      <c r="AL40" s="298" t="str">
        <f t="shared" si="29"/>
        <v/>
      </c>
      <c r="AM40" s="298" t="str">
        <f t="shared" si="4"/>
        <v/>
      </c>
      <c r="AN40" s="110"/>
      <c r="AO40" s="110" t="str">
        <f t="shared" si="30"/>
        <v/>
      </c>
      <c r="AP40" s="110" t="str">
        <f t="shared" si="31"/>
        <v/>
      </c>
      <c r="AQ40" s="298" t="str">
        <f t="shared" si="6"/>
        <v/>
      </c>
    </row>
    <row r="41" spans="1:43" s="8" customFormat="1" ht="17" customHeight="1" x14ac:dyDescent="0.2">
      <c r="A41" s="160" t="str">
        <f t="shared" si="32"/>
        <v/>
      </c>
      <c r="B41" s="161" t="str">
        <f t="shared" si="33"/>
        <v/>
      </c>
      <c r="C41" s="161" t="str">
        <f t="shared" si="34"/>
        <v/>
      </c>
      <c r="D41" s="161" t="str">
        <f t="shared" si="35"/>
        <v/>
      </c>
      <c r="E41" s="156"/>
      <c r="F41" s="157"/>
      <c r="G41" s="181"/>
      <c r="H41" s="182"/>
      <c r="I41" s="179"/>
      <c r="J41" s="107" t="str">
        <f t="shared" si="36"/>
        <v/>
      </c>
      <c r="K41" s="104" t="str">
        <f t="shared" si="37"/>
        <v/>
      </c>
      <c r="L41" s="174"/>
      <c r="M41" s="175"/>
      <c r="N41" s="306"/>
      <c r="O41" s="307"/>
      <c r="P41" s="168"/>
      <c r="Q41" s="315"/>
      <c r="R41" s="316"/>
      <c r="S41" s="317"/>
      <c r="T41" s="40">
        <f t="shared" si="38"/>
        <v>0</v>
      </c>
      <c r="U41" s="99"/>
      <c r="W41" s="85" t="str">
        <f t="shared" si="39"/>
        <v/>
      </c>
      <c r="X41" s="85" t="str">
        <f t="shared" si="40"/>
        <v/>
      </c>
      <c r="Y41" s="85" t="str">
        <f t="shared" si="41"/>
        <v/>
      </c>
      <c r="Z41" s="85" t="str">
        <f t="shared" si="42"/>
        <v>　</v>
      </c>
      <c r="AA41" s="85" t="str">
        <f t="shared" si="43"/>
        <v>　</v>
      </c>
      <c r="AB41" s="190" t="str">
        <f t="shared" si="44"/>
        <v/>
      </c>
      <c r="AC41" s="85" t="str">
        <f t="shared" si="45"/>
        <v/>
      </c>
      <c r="AD41" s="85" t="str">
        <f t="shared" si="46"/>
        <v/>
      </c>
      <c r="AE41" s="191">
        <f t="shared" si="47"/>
        <v>0</v>
      </c>
      <c r="AF41" s="188" t="str">
        <f t="shared" si="17"/>
        <v/>
      </c>
      <c r="AG41" s="191">
        <f t="shared" si="1"/>
        <v>0</v>
      </c>
      <c r="AH41" s="188" t="str">
        <f t="shared" si="18"/>
        <v/>
      </c>
      <c r="AI41" s="112">
        <f t="shared" si="24"/>
        <v>0</v>
      </c>
      <c r="AJ41" s="85"/>
      <c r="AK41" s="110" t="str">
        <f t="shared" si="2"/>
        <v/>
      </c>
      <c r="AL41" s="298" t="str">
        <f t="shared" si="29"/>
        <v/>
      </c>
      <c r="AM41" s="298" t="str">
        <f t="shared" si="4"/>
        <v/>
      </c>
      <c r="AN41" s="110"/>
      <c r="AO41" s="110" t="str">
        <f t="shared" si="30"/>
        <v/>
      </c>
      <c r="AP41" s="110" t="str">
        <f t="shared" si="31"/>
        <v/>
      </c>
      <c r="AQ41" s="298" t="str">
        <f t="shared" si="6"/>
        <v/>
      </c>
    </row>
    <row r="42" spans="1:43" s="8" customFormat="1" ht="17" customHeight="1" x14ac:dyDescent="0.2">
      <c r="A42" s="160" t="str">
        <f t="shared" si="32"/>
        <v/>
      </c>
      <c r="B42" s="161" t="str">
        <f t="shared" si="33"/>
        <v/>
      </c>
      <c r="C42" s="161" t="str">
        <f t="shared" si="34"/>
        <v/>
      </c>
      <c r="D42" s="161" t="str">
        <f t="shared" si="35"/>
        <v/>
      </c>
      <c r="E42" s="158"/>
      <c r="F42" s="157"/>
      <c r="G42" s="181"/>
      <c r="H42" s="182"/>
      <c r="I42" s="179"/>
      <c r="J42" s="107" t="str">
        <f t="shared" si="36"/>
        <v/>
      </c>
      <c r="K42" s="104" t="str">
        <f t="shared" si="37"/>
        <v/>
      </c>
      <c r="L42" s="166"/>
      <c r="M42" s="169"/>
      <c r="N42" s="302"/>
      <c r="O42" s="303"/>
      <c r="P42" s="168"/>
      <c r="Q42" s="315"/>
      <c r="R42" s="316"/>
      <c r="S42" s="317"/>
      <c r="T42" s="40">
        <f t="shared" si="38"/>
        <v>0</v>
      </c>
      <c r="U42" s="99"/>
      <c r="W42" s="85" t="str">
        <f t="shared" si="39"/>
        <v/>
      </c>
      <c r="X42" s="85" t="str">
        <f t="shared" si="40"/>
        <v/>
      </c>
      <c r="Y42" s="85" t="str">
        <f t="shared" si="41"/>
        <v/>
      </c>
      <c r="Z42" s="85" t="str">
        <f t="shared" si="42"/>
        <v>　</v>
      </c>
      <c r="AA42" s="85" t="str">
        <f t="shared" si="43"/>
        <v>　</v>
      </c>
      <c r="AB42" s="190" t="str">
        <f t="shared" si="44"/>
        <v/>
      </c>
      <c r="AC42" s="85" t="str">
        <f t="shared" si="45"/>
        <v/>
      </c>
      <c r="AD42" s="85" t="str">
        <f t="shared" si="46"/>
        <v/>
      </c>
      <c r="AE42" s="191">
        <f t="shared" si="47"/>
        <v>0</v>
      </c>
      <c r="AF42" s="188" t="str">
        <f t="shared" si="17"/>
        <v/>
      </c>
      <c r="AG42" s="191">
        <f t="shared" si="1"/>
        <v>0</v>
      </c>
      <c r="AH42" s="188" t="str">
        <f t="shared" si="18"/>
        <v/>
      </c>
      <c r="AI42" s="112">
        <f t="shared" si="24"/>
        <v>0</v>
      </c>
      <c r="AJ42" s="85"/>
      <c r="AK42" s="110" t="str">
        <f t="shared" si="2"/>
        <v/>
      </c>
      <c r="AL42" s="298" t="str">
        <f t="shared" si="29"/>
        <v/>
      </c>
      <c r="AM42" s="298" t="str">
        <f t="shared" si="4"/>
        <v/>
      </c>
      <c r="AN42" s="110"/>
      <c r="AO42" s="110" t="str">
        <f t="shared" si="30"/>
        <v/>
      </c>
      <c r="AP42" s="110" t="str">
        <f t="shared" si="31"/>
        <v/>
      </c>
      <c r="AQ42" s="298" t="str">
        <f t="shared" si="6"/>
        <v/>
      </c>
    </row>
    <row r="43" spans="1:43" s="8" customFormat="1" ht="17" customHeight="1" x14ac:dyDescent="0.2">
      <c r="A43" s="160" t="str">
        <f t="shared" si="32"/>
        <v/>
      </c>
      <c r="B43" s="161" t="str">
        <f t="shared" si="33"/>
        <v/>
      </c>
      <c r="C43" s="161" t="str">
        <f t="shared" si="34"/>
        <v/>
      </c>
      <c r="D43" s="161" t="str">
        <f t="shared" si="35"/>
        <v/>
      </c>
      <c r="E43" s="158"/>
      <c r="F43" s="157"/>
      <c r="G43" s="181"/>
      <c r="H43" s="182"/>
      <c r="I43" s="179"/>
      <c r="J43" s="107" t="str">
        <f t="shared" si="36"/>
        <v/>
      </c>
      <c r="K43" s="104" t="str">
        <f t="shared" si="37"/>
        <v/>
      </c>
      <c r="L43" s="166"/>
      <c r="M43" s="169"/>
      <c r="N43" s="302"/>
      <c r="O43" s="303"/>
      <c r="P43" s="168"/>
      <c r="Q43" s="315"/>
      <c r="R43" s="316"/>
      <c r="S43" s="317"/>
      <c r="T43" s="40">
        <f t="shared" si="38"/>
        <v>0</v>
      </c>
      <c r="U43" s="99"/>
      <c r="W43" s="85" t="str">
        <f t="shared" si="39"/>
        <v/>
      </c>
      <c r="X43" s="85" t="str">
        <f t="shared" si="40"/>
        <v/>
      </c>
      <c r="Y43" s="85" t="str">
        <f t="shared" si="41"/>
        <v/>
      </c>
      <c r="Z43" s="85" t="str">
        <f t="shared" si="42"/>
        <v>　</v>
      </c>
      <c r="AA43" s="85" t="str">
        <f t="shared" si="43"/>
        <v>　</v>
      </c>
      <c r="AB43" s="190" t="str">
        <f t="shared" si="44"/>
        <v/>
      </c>
      <c r="AC43" s="85" t="str">
        <f t="shared" si="45"/>
        <v/>
      </c>
      <c r="AD43" s="85" t="str">
        <f t="shared" si="46"/>
        <v/>
      </c>
      <c r="AE43" s="191">
        <f t="shared" si="47"/>
        <v>0</v>
      </c>
      <c r="AF43" s="188" t="str">
        <f t="shared" si="17"/>
        <v/>
      </c>
      <c r="AG43" s="191">
        <f t="shared" si="1"/>
        <v>0</v>
      </c>
      <c r="AH43" s="188" t="str">
        <f t="shared" si="18"/>
        <v/>
      </c>
      <c r="AI43" s="112">
        <f t="shared" si="24"/>
        <v>0</v>
      </c>
      <c r="AJ43" s="85"/>
      <c r="AK43" s="110" t="str">
        <f t="shared" si="2"/>
        <v/>
      </c>
      <c r="AL43" s="298" t="str">
        <f t="shared" si="29"/>
        <v/>
      </c>
      <c r="AM43" s="298" t="str">
        <f t="shared" si="4"/>
        <v/>
      </c>
      <c r="AN43" s="110"/>
      <c r="AO43" s="110" t="str">
        <f t="shared" si="30"/>
        <v/>
      </c>
      <c r="AP43" s="110" t="str">
        <f t="shared" si="31"/>
        <v/>
      </c>
      <c r="AQ43" s="298" t="str">
        <f t="shared" si="6"/>
        <v/>
      </c>
    </row>
    <row r="44" spans="1:43" s="8" customFormat="1" ht="17" customHeight="1" x14ac:dyDescent="0.2">
      <c r="A44" s="160" t="str">
        <f t="shared" si="32"/>
        <v/>
      </c>
      <c r="B44" s="161" t="str">
        <f t="shared" si="33"/>
        <v/>
      </c>
      <c r="C44" s="161" t="str">
        <f t="shared" si="34"/>
        <v/>
      </c>
      <c r="D44" s="161" t="str">
        <f t="shared" si="35"/>
        <v/>
      </c>
      <c r="E44" s="158"/>
      <c r="F44" s="157"/>
      <c r="G44" s="181"/>
      <c r="H44" s="182"/>
      <c r="I44" s="180"/>
      <c r="J44" s="108" t="str">
        <f t="shared" si="36"/>
        <v/>
      </c>
      <c r="K44" s="109" t="str">
        <f t="shared" si="37"/>
        <v/>
      </c>
      <c r="L44" s="170"/>
      <c r="M44" s="169"/>
      <c r="N44" s="304"/>
      <c r="O44" s="305"/>
      <c r="P44" s="171"/>
      <c r="Q44" s="315"/>
      <c r="R44" s="316"/>
      <c r="S44" s="317"/>
      <c r="T44" s="40">
        <f t="shared" si="38"/>
        <v>0</v>
      </c>
      <c r="U44" s="99"/>
      <c r="W44" s="85" t="str">
        <f t="shared" si="39"/>
        <v/>
      </c>
      <c r="X44" s="85" t="str">
        <f t="shared" si="40"/>
        <v/>
      </c>
      <c r="Y44" s="85" t="str">
        <f t="shared" si="41"/>
        <v/>
      </c>
      <c r="Z44" s="85" t="str">
        <f t="shared" si="42"/>
        <v>　</v>
      </c>
      <c r="AA44" s="85" t="str">
        <f t="shared" si="43"/>
        <v>　</v>
      </c>
      <c r="AB44" s="190" t="str">
        <f t="shared" si="44"/>
        <v/>
      </c>
      <c r="AC44" s="85" t="str">
        <f t="shared" si="45"/>
        <v/>
      </c>
      <c r="AD44" s="85" t="str">
        <f t="shared" si="46"/>
        <v/>
      </c>
      <c r="AE44" s="191">
        <f t="shared" si="47"/>
        <v>0</v>
      </c>
      <c r="AF44" s="188" t="str">
        <f t="shared" si="17"/>
        <v/>
      </c>
      <c r="AG44" s="191">
        <f t="shared" si="1"/>
        <v>0</v>
      </c>
      <c r="AH44" s="188" t="str">
        <f t="shared" si="18"/>
        <v/>
      </c>
      <c r="AI44" s="112">
        <f t="shared" si="24"/>
        <v>0</v>
      </c>
      <c r="AJ44" s="85"/>
      <c r="AK44" s="110" t="str">
        <f t="shared" si="2"/>
        <v/>
      </c>
      <c r="AL44" s="298" t="str">
        <f t="shared" si="29"/>
        <v/>
      </c>
      <c r="AM44" s="298" t="str">
        <f t="shared" si="4"/>
        <v/>
      </c>
      <c r="AN44" s="110"/>
      <c r="AO44" s="110" t="str">
        <f t="shared" si="30"/>
        <v/>
      </c>
      <c r="AP44" s="110" t="str">
        <f t="shared" si="31"/>
        <v/>
      </c>
      <c r="AQ44" s="298" t="str">
        <f t="shared" si="6"/>
        <v/>
      </c>
    </row>
    <row r="45" spans="1:43" s="8" customFormat="1" ht="17" customHeight="1" x14ac:dyDescent="0.2">
      <c r="A45" s="160" t="str">
        <f t="shared" si="32"/>
        <v/>
      </c>
      <c r="B45" s="161" t="str">
        <f t="shared" si="33"/>
        <v/>
      </c>
      <c r="C45" s="161" t="str">
        <f t="shared" si="34"/>
        <v/>
      </c>
      <c r="D45" s="161" t="str">
        <f t="shared" si="35"/>
        <v/>
      </c>
      <c r="E45" s="158"/>
      <c r="F45" s="157"/>
      <c r="G45" s="181"/>
      <c r="H45" s="182"/>
      <c r="I45" s="179"/>
      <c r="J45" s="107" t="str">
        <f t="shared" si="36"/>
        <v/>
      </c>
      <c r="K45" s="104" t="str">
        <f t="shared" si="37"/>
        <v/>
      </c>
      <c r="L45" s="172"/>
      <c r="M45" s="173"/>
      <c r="N45" s="306"/>
      <c r="O45" s="307"/>
      <c r="P45" s="171"/>
      <c r="Q45" s="318"/>
      <c r="R45" s="316"/>
      <c r="S45" s="317"/>
      <c r="T45" s="40">
        <f t="shared" si="38"/>
        <v>0</v>
      </c>
      <c r="U45" s="99"/>
      <c r="W45" s="85" t="str">
        <f t="shared" si="39"/>
        <v/>
      </c>
      <c r="X45" s="85" t="str">
        <f t="shared" si="40"/>
        <v/>
      </c>
      <c r="Y45" s="85" t="str">
        <f t="shared" si="41"/>
        <v/>
      </c>
      <c r="Z45" s="85" t="str">
        <f t="shared" si="42"/>
        <v>　</v>
      </c>
      <c r="AA45" s="85" t="str">
        <f t="shared" si="43"/>
        <v>　</v>
      </c>
      <c r="AB45" s="190" t="str">
        <f t="shared" si="44"/>
        <v/>
      </c>
      <c r="AC45" s="85" t="str">
        <f t="shared" si="45"/>
        <v/>
      </c>
      <c r="AD45" s="85" t="str">
        <f t="shared" si="46"/>
        <v/>
      </c>
      <c r="AE45" s="191">
        <f t="shared" si="47"/>
        <v>0</v>
      </c>
      <c r="AF45" s="188" t="str">
        <f t="shared" si="17"/>
        <v/>
      </c>
      <c r="AG45" s="191">
        <f t="shared" si="1"/>
        <v>0</v>
      </c>
      <c r="AH45" s="188" t="str">
        <f t="shared" si="18"/>
        <v/>
      </c>
      <c r="AI45" s="112">
        <f t="shared" si="24"/>
        <v>0</v>
      </c>
      <c r="AJ45" s="85"/>
      <c r="AK45" s="110" t="str">
        <f t="shared" si="2"/>
        <v/>
      </c>
      <c r="AL45" s="298" t="str">
        <f t="shared" si="29"/>
        <v/>
      </c>
      <c r="AM45" s="298" t="str">
        <f t="shared" si="4"/>
        <v/>
      </c>
      <c r="AN45" s="110"/>
      <c r="AO45" s="110" t="str">
        <f t="shared" si="30"/>
        <v/>
      </c>
      <c r="AP45" s="110" t="str">
        <f t="shared" si="31"/>
        <v/>
      </c>
      <c r="AQ45" s="298" t="str">
        <f t="shared" si="6"/>
        <v/>
      </c>
    </row>
    <row r="46" spans="1:43" s="8" customFormat="1" ht="17" customHeight="1" x14ac:dyDescent="0.2">
      <c r="A46" s="160" t="str">
        <f t="shared" si="32"/>
        <v/>
      </c>
      <c r="B46" s="161" t="str">
        <f t="shared" si="33"/>
        <v/>
      </c>
      <c r="C46" s="161" t="str">
        <f t="shared" si="34"/>
        <v/>
      </c>
      <c r="D46" s="161" t="str">
        <f t="shared" si="35"/>
        <v/>
      </c>
      <c r="E46" s="156"/>
      <c r="F46" s="157"/>
      <c r="G46" s="181"/>
      <c r="H46" s="182"/>
      <c r="I46" s="179"/>
      <c r="J46" s="107" t="str">
        <f t="shared" si="36"/>
        <v/>
      </c>
      <c r="K46" s="104" t="str">
        <f t="shared" si="37"/>
        <v/>
      </c>
      <c r="L46" s="174"/>
      <c r="M46" s="175"/>
      <c r="N46" s="306"/>
      <c r="O46" s="307"/>
      <c r="P46" s="168"/>
      <c r="Q46" s="315"/>
      <c r="R46" s="316"/>
      <c r="S46" s="317"/>
      <c r="T46" s="40">
        <f t="shared" si="38"/>
        <v>0</v>
      </c>
      <c r="U46" s="99"/>
      <c r="W46" s="85" t="str">
        <f t="shared" si="39"/>
        <v/>
      </c>
      <c r="X46" s="85" t="str">
        <f t="shared" si="40"/>
        <v/>
      </c>
      <c r="Y46" s="85" t="str">
        <f t="shared" si="41"/>
        <v/>
      </c>
      <c r="Z46" s="85" t="str">
        <f t="shared" si="42"/>
        <v>　</v>
      </c>
      <c r="AA46" s="85" t="str">
        <f t="shared" si="43"/>
        <v>　</v>
      </c>
      <c r="AB46" s="190" t="str">
        <f t="shared" si="44"/>
        <v/>
      </c>
      <c r="AC46" s="85" t="str">
        <f t="shared" si="45"/>
        <v/>
      </c>
      <c r="AD46" s="85" t="str">
        <f t="shared" si="46"/>
        <v/>
      </c>
      <c r="AE46" s="191">
        <f t="shared" si="47"/>
        <v>0</v>
      </c>
      <c r="AF46" s="188" t="str">
        <f t="shared" si="17"/>
        <v/>
      </c>
      <c r="AG46" s="191">
        <f t="shared" si="1"/>
        <v>0</v>
      </c>
      <c r="AH46" s="188" t="str">
        <f t="shared" si="18"/>
        <v/>
      </c>
      <c r="AI46" s="112">
        <f t="shared" si="24"/>
        <v>0</v>
      </c>
      <c r="AJ46" s="85"/>
      <c r="AK46" s="110" t="str">
        <f t="shared" si="2"/>
        <v/>
      </c>
      <c r="AL46" s="298" t="str">
        <f t="shared" si="29"/>
        <v/>
      </c>
      <c r="AM46" s="298" t="str">
        <f t="shared" si="4"/>
        <v/>
      </c>
      <c r="AN46" s="110"/>
      <c r="AO46" s="110" t="str">
        <f t="shared" si="30"/>
        <v/>
      </c>
      <c r="AP46" s="110" t="str">
        <f t="shared" si="31"/>
        <v/>
      </c>
      <c r="AQ46" s="298" t="str">
        <f t="shared" si="6"/>
        <v/>
      </c>
    </row>
    <row r="47" spans="1:43" s="8" customFormat="1" ht="17" customHeight="1" x14ac:dyDescent="0.2">
      <c r="A47" s="160" t="str">
        <f t="shared" si="32"/>
        <v/>
      </c>
      <c r="B47" s="161" t="str">
        <f t="shared" si="33"/>
        <v/>
      </c>
      <c r="C47" s="161" t="str">
        <f t="shared" si="34"/>
        <v/>
      </c>
      <c r="D47" s="161" t="str">
        <f t="shared" si="35"/>
        <v/>
      </c>
      <c r="E47" s="158"/>
      <c r="F47" s="157"/>
      <c r="G47" s="181"/>
      <c r="H47" s="182"/>
      <c r="I47" s="179"/>
      <c r="J47" s="107" t="str">
        <f t="shared" si="36"/>
        <v/>
      </c>
      <c r="K47" s="104" t="str">
        <f t="shared" si="37"/>
        <v/>
      </c>
      <c r="L47" s="166"/>
      <c r="M47" s="169"/>
      <c r="N47" s="302"/>
      <c r="O47" s="303"/>
      <c r="P47" s="168"/>
      <c r="Q47" s="315"/>
      <c r="R47" s="316"/>
      <c r="S47" s="317"/>
      <c r="T47" s="40">
        <f t="shared" si="38"/>
        <v>0</v>
      </c>
      <c r="U47" s="99"/>
      <c r="W47" s="85" t="str">
        <f t="shared" si="39"/>
        <v/>
      </c>
      <c r="X47" s="85" t="str">
        <f t="shared" si="40"/>
        <v/>
      </c>
      <c r="Y47" s="85" t="str">
        <f t="shared" si="41"/>
        <v/>
      </c>
      <c r="Z47" s="85" t="str">
        <f t="shared" si="42"/>
        <v>　</v>
      </c>
      <c r="AA47" s="85" t="str">
        <f t="shared" si="43"/>
        <v>　</v>
      </c>
      <c r="AB47" s="190" t="str">
        <f t="shared" si="44"/>
        <v/>
      </c>
      <c r="AC47" s="85" t="str">
        <f t="shared" si="45"/>
        <v/>
      </c>
      <c r="AD47" s="85" t="str">
        <f t="shared" si="46"/>
        <v/>
      </c>
      <c r="AE47" s="191">
        <f t="shared" si="47"/>
        <v>0</v>
      </c>
      <c r="AF47" s="188" t="str">
        <f t="shared" si="17"/>
        <v/>
      </c>
      <c r="AG47" s="191">
        <f t="shared" si="1"/>
        <v>0</v>
      </c>
      <c r="AH47" s="188" t="str">
        <f t="shared" si="18"/>
        <v/>
      </c>
      <c r="AI47" s="112">
        <f t="shared" si="24"/>
        <v>0</v>
      </c>
      <c r="AJ47" s="85"/>
      <c r="AK47" s="110" t="str">
        <f t="shared" si="2"/>
        <v/>
      </c>
      <c r="AL47" s="298" t="str">
        <f t="shared" si="29"/>
        <v/>
      </c>
      <c r="AM47" s="298" t="str">
        <f t="shared" si="4"/>
        <v/>
      </c>
      <c r="AN47" s="110"/>
      <c r="AO47" s="110" t="str">
        <f t="shared" si="30"/>
        <v/>
      </c>
      <c r="AP47" s="110" t="str">
        <f t="shared" si="31"/>
        <v/>
      </c>
      <c r="AQ47" s="298" t="str">
        <f t="shared" si="6"/>
        <v/>
      </c>
    </row>
    <row r="48" spans="1:43" s="8" customFormat="1" ht="17" customHeight="1" x14ac:dyDescent="0.2">
      <c r="A48" s="160" t="str">
        <f t="shared" si="32"/>
        <v/>
      </c>
      <c r="B48" s="161" t="str">
        <f t="shared" si="33"/>
        <v/>
      </c>
      <c r="C48" s="161" t="str">
        <f t="shared" si="34"/>
        <v/>
      </c>
      <c r="D48" s="161" t="str">
        <f t="shared" si="35"/>
        <v/>
      </c>
      <c r="E48" s="158"/>
      <c r="F48" s="157"/>
      <c r="G48" s="181"/>
      <c r="H48" s="182"/>
      <c r="I48" s="179"/>
      <c r="J48" s="107" t="str">
        <f t="shared" si="36"/>
        <v/>
      </c>
      <c r="K48" s="104" t="str">
        <f t="shared" si="37"/>
        <v/>
      </c>
      <c r="L48" s="166"/>
      <c r="M48" s="169"/>
      <c r="N48" s="302"/>
      <c r="O48" s="303"/>
      <c r="P48" s="168"/>
      <c r="Q48" s="315"/>
      <c r="R48" s="316"/>
      <c r="S48" s="317"/>
      <c r="T48" s="40">
        <f t="shared" si="38"/>
        <v>0</v>
      </c>
      <c r="U48" s="99"/>
      <c r="W48" s="85" t="str">
        <f t="shared" si="39"/>
        <v/>
      </c>
      <c r="X48" s="85" t="str">
        <f t="shared" si="40"/>
        <v/>
      </c>
      <c r="Y48" s="85" t="str">
        <f t="shared" si="41"/>
        <v/>
      </c>
      <c r="Z48" s="85" t="str">
        <f t="shared" si="42"/>
        <v>　</v>
      </c>
      <c r="AA48" s="85" t="str">
        <f t="shared" si="43"/>
        <v>　</v>
      </c>
      <c r="AB48" s="190" t="str">
        <f t="shared" si="44"/>
        <v/>
      </c>
      <c r="AC48" s="85" t="str">
        <f t="shared" si="45"/>
        <v/>
      </c>
      <c r="AD48" s="85" t="str">
        <f t="shared" si="46"/>
        <v/>
      </c>
      <c r="AE48" s="191">
        <f t="shared" si="47"/>
        <v>0</v>
      </c>
      <c r="AF48" s="188" t="str">
        <f t="shared" si="17"/>
        <v/>
      </c>
      <c r="AG48" s="191">
        <f t="shared" si="1"/>
        <v>0</v>
      </c>
      <c r="AH48" s="188" t="str">
        <f t="shared" si="18"/>
        <v/>
      </c>
      <c r="AI48" s="112">
        <f t="shared" si="24"/>
        <v>0</v>
      </c>
      <c r="AJ48" s="85"/>
      <c r="AK48" s="110" t="str">
        <f t="shared" si="2"/>
        <v/>
      </c>
      <c r="AL48" s="298" t="str">
        <f t="shared" si="29"/>
        <v/>
      </c>
      <c r="AM48" s="298" t="str">
        <f t="shared" si="4"/>
        <v/>
      </c>
      <c r="AN48" s="110"/>
      <c r="AO48" s="110" t="str">
        <f t="shared" si="30"/>
        <v/>
      </c>
      <c r="AP48" s="110" t="str">
        <f t="shared" si="31"/>
        <v/>
      </c>
      <c r="AQ48" s="298" t="str">
        <f t="shared" si="6"/>
        <v/>
      </c>
    </row>
    <row r="49" spans="1:43" s="8" customFormat="1" ht="17" customHeight="1" x14ac:dyDescent="0.2">
      <c r="A49" s="160" t="str">
        <f t="shared" si="32"/>
        <v/>
      </c>
      <c r="B49" s="161" t="str">
        <f t="shared" si="33"/>
        <v/>
      </c>
      <c r="C49" s="161" t="str">
        <f t="shared" si="34"/>
        <v/>
      </c>
      <c r="D49" s="161" t="str">
        <f t="shared" si="35"/>
        <v/>
      </c>
      <c r="E49" s="158"/>
      <c r="F49" s="157"/>
      <c r="G49" s="181"/>
      <c r="H49" s="182"/>
      <c r="I49" s="180"/>
      <c r="J49" s="108" t="str">
        <f t="shared" si="36"/>
        <v/>
      </c>
      <c r="K49" s="109" t="str">
        <f t="shared" si="37"/>
        <v/>
      </c>
      <c r="L49" s="170"/>
      <c r="M49" s="169"/>
      <c r="N49" s="304"/>
      <c r="O49" s="305"/>
      <c r="P49" s="171"/>
      <c r="Q49" s="315"/>
      <c r="R49" s="316"/>
      <c r="S49" s="317"/>
      <c r="T49" s="40">
        <f t="shared" si="38"/>
        <v>0</v>
      </c>
      <c r="U49" s="99"/>
      <c r="W49" s="85" t="str">
        <f t="shared" si="39"/>
        <v/>
      </c>
      <c r="X49" s="85" t="str">
        <f t="shared" si="40"/>
        <v/>
      </c>
      <c r="Y49" s="85" t="str">
        <f t="shared" si="41"/>
        <v/>
      </c>
      <c r="Z49" s="85" t="str">
        <f t="shared" si="42"/>
        <v>　</v>
      </c>
      <c r="AA49" s="85" t="str">
        <f t="shared" si="43"/>
        <v>　</v>
      </c>
      <c r="AB49" s="190" t="str">
        <f t="shared" si="44"/>
        <v/>
      </c>
      <c r="AC49" s="85" t="str">
        <f t="shared" si="45"/>
        <v/>
      </c>
      <c r="AD49" s="85" t="str">
        <f t="shared" si="46"/>
        <v/>
      </c>
      <c r="AE49" s="191">
        <f t="shared" si="47"/>
        <v>0</v>
      </c>
      <c r="AF49" s="188" t="str">
        <f t="shared" si="17"/>
        <v/>
      </c>
      <c r="AG49" s="191">
        <f t="shared" si="1"/>
        <v>0</v>
      </c>
      <c r="AH49" s="188" t="str">
        <f t="shared" si="18"/>
        <v/>
      </c>
      <c r="AI49" s="112">
        <f t="shared" si="24"/>
        <v>0</v>
      </c>
      <c r="AJ49" s="85"/>
      <c r="AK49" s="110" t="str">
        <f t="shared" si="2"/>
        <v/>
      </c>
      <c r="AL49" s="298" t="str">
        <f t="shared" si="29"/>
        <v/>
      </c>
      <c r="AM49" s="298" t="str">
        <f t="shared" si="4"/>
        <v/>
      </c>
      <c r="AN49" s="110"/>
      <c r="AO49" s="110" t="str">
        <f t="shared" si="30"/>
        <v/>
      </c>
      <c r="AP49" s="110" t="str">
        <f t="shared" si="31"/>
        <v/>
      </c>
      <c r="AQ49" s="298" t="str">
        <f t="shared" si="6"/>
        <v/>
      </c>
    </row>
    <row r="50" spans="1:43" s="8" customFormat="1" ht="17" customHeight="1" x14ac:dyDescent="0.2">
      <c r="A50" s="160" t="str">
        <f t="shared" si="32"/>
        <v/>
      </c>
      <c r="B50" s="161" t="str">
        <f t="shared" si="33"/>
        <v/>
      </c>
      <c r="C50" s="161" t="str">
        <f t="shared" si="34"/>
        <v/>
      </c>
      <c r="D50" s="161" t="str">
        <f t="shared" si="35"/>
        <v/>
      </c>
      <c r="E50" s="158"/>
      <c r="F50" s="157"/>
      <c r="G50" s="181"/>
      <c r="H50" s="182"/>
      <c r="I50" s="179"/>
      <c r="J50" s="107" t="str">
        <f t="shared" si="36"/>
        <v/>
      </c>
      <c r="K50" s="104" t="str">
        <f t="shared" si="37"/>
        <v/>
      </c>
      <c r="L50" s="172"/>
      <c r="M50" s="173"/>
      <c r="N50" s="306"/>
      <c r="O50" s="307"/>
      <c r="P50" s="171"/>
      <c r="Q50" s="318"/>
      <c r="R50" s="316"/>
      <c r="S50" s="317"/>
      <c r="T50" s="40">
        <f t="shared" si="38"/>
        <v>0</v>
      </c>
      <c r="U50" s="99"/>
      <c r="W50" s="85" t="str">
        <f t="shared" si="39"/>
        <v/>
      </c>
      <c r="X50" s="85" t="str">
        <f t="shared" si="40"/>
        <v/>
      </c>
      <c r="Y50" s="85" t="str">
        <f t="shared" si="41"/>
        <v/>
      </c>
      <c r="Z50" s="85" t="str">
        <f t="shared" si="42"/>
        <v>　</v>
      </c>
      <c r="AA50" s="85" t="str">
        <f t="shared" si="43"/>
        <v>　</v>
      </c>
      <c r="AB50" s="190" t="str">
        <f t="shared" si="44"/>
        <v/>
      </c>
      <c r="AC50" s="85" t="str">
        <f t="shared" si="45"/>
        <v/>
      </c>
      <c r="AD50" s="85" t="str">
        <f t="shared" si="46"/>
        <v/>
      </c>
      <c r="AE50" s="191">
        <f t="shared" si="47"/>
        <v>0</v>
      </c>
      <c r="AF50" s="188" t="str">
        <f t="shared" si="17"/>
        <v/>
      </c>
      <c r="AG50" s="191">
        <f t="shared" si="1"/>
        <v>0</v>
      </c>
      <c r="AH50" s="188" t="str">
        <f t="shared" si="18"/>
        <v/>
      </c>
      <c r="AI50" s="112">
        <f t="shared" si="24"/>
        <v>0</v>
      </c>
      <c r="AJ50" s="85"/>
      <c r="AK50" s="110" t="str">
        <f t="shared" si="2"/>
        <v/>
      </c>
      <c r="AL50" s="298" t="str">
        <f t="shared" si="29"/>
        <v/>
      </c>
      <c r="AM50" s="298" t="str">
        <f t="shared" si="4"/>
        <v/>
      </c>
      <c r="AN50" s="110"/>
      <c r="AO50" s="110" t="str">
        <f t="shared" si="30"/>
        <v/>
      </c>
      <c r="AP50" s="110" t="str">
        <f t="shared" si="31"/>
        <v/>
      </c>
      <c r="AQ50" s="298" t="str">
        <f t="shared" si="6"/>
        <v/>
      </c>
    </row>
    <row r="51" spans="1:43" s="8" customFormat="1" ht="17" customHeight="1" x14ac:dyDescent="0.2">
      <c r="A51" s="160" t="str">
        <f t="shared" si="32"/>
        <v/>
      </c>
      <c r="B51" s="161" t="str">
        <f t="shared" si="33"/>
        <v/>
      </c>
      <c r="C51" s="161" t="str">
        <f t="shared" si="34"/>
        <v/>
      </c>
      <c r="D51" s="161" t="str">
        <f t="shared" si="35"/>
        <v/>
      </c>
      <c r="E51" s="156"/>
      <c r="F51" s="157"/>
      <c r="G51" s="181"/>
      <c r="H51" s="182"/>
      <c r="I51" s="179"/>
      <c r="J51" s="107" t="str">
        <f t="shared" si="36"/>
        <v/>
      </c>
      <c r="K51" s="104" t="str">
        <f t="shared" si="37"/>
        <v/>
      </c>
      <c r="L51" s="174"/>
      <c r="M51" s="175"/>
      <c r="N51" s="306"/>
      <c r="O51" s="307"/>
      <c r="P51" s="168"/>
      <c r="Q51" s="315"/>
      <c r="R51" s="316"/>
      <c r="S51" s="317"/>
      <c r="T51" s="40">
        <f t="shared" si="38"/>
        <v>0</v>
      </c>
      <c r="U51" s="99"/>
      <c r="W51" s="85" t="str">
        <f t="shared" si="39"/>
        <v/>
      </c>
      <c r="X51" s="85" t="str">
        <f t="shared" si="40"/>
        <v/>
      </c>
      <c r="Y51" s="85" t="str">
        <f t="shared" si="41"/>
        <v/>
      </c>
      <c r="Z51" s="85" t="str">
        <f t="shared" si="42"/>
        <v>　</v>
      </c>
      <c r="AA51" s="85" t="str">
        <f t="shared" si="43"/>
        <v>　</v>
      </c>
      <c r="AB51" s="190" t="str">
        <f t="shared" si="44"/>
        <v/>
      </c>
      <c r="AC51" s="85" t="str">
        <f t="shared" si="45"/>
        <v/>
      </c>
      <c r="AD51" s="85" t="str">
        <f t="shared" si="46"/>
        <v/>
      </c>
      <c r="AE51" s="191">
        <f t="shared" si="47"/>
        <v>0</v>
      </c>
      <c r="AF51" s="188" t="str">
        <f t="shared" si="17"/>
        <v/>
      </c>
      <c r="AG51" s="191">
        <f t="shared" si="1"/>
        <v>0</v>
      </c>
      <c r="AH51" s="188" t="str">
        <f t="shared" si="18"/>
        <v/>
      </c>
      <c r="AI51" s="112">
        <f t="shared" si="24"/>
        <v>0</v>
      </c>
      <c r="AJ51" s="85"/>
      <c r="AK51" s="110" t="str">
        <f t="shared" si="2"/>
        <v/>
      </c>
      <c r="AL51" s="298" t="str">
        <f t="shared" si="29"/>
        <v/>
      </c>
      <c r="AM51" s="298" t="str">
        <f t="shared" si="4"/>
        <v/>
      </c>
      <c r="AN51" s="110"/>
      <c r="AO51" s="110" t="str">
        <f t="shared" si="30"/>
        <v/>
      </c>
      <c r="AP51" s="110" t="str">
        <f t="shared" si="31"/>
        <v/>
      </c>
      <c r="AQ51" s="298" t="str">
        <f t="shared" si="6"/>
        <v/>
      </c>
    </row>
    <row r="52" spans="1:43" s="8" customFormat="1" ht="17" customHeight="1" x14ac:dyDescent="0.2">
      <c r="A52" s="160" t="str">
        <f t="shared" si="32"/>
        <v/>
      </c>
      <c r="B52" s="161" t="str">
        <f t="shared" si="33"/>
        <v/>
      </c>
      <c r="C52" s="161" t="str">
        <f t="shared" si="34"/>
        <v/>
      </c>
      <c r="D52" s="161" t="str">
        <f t="shared" si="35"/>
        <v/>
      </c>
      <c r="E52" s="158"/>
      <c r="F52" s="157"/>
      <c r="G52" s="181"/>
      <c r="H52" s="182"/>
      <c r="I52" s="179"/>
      <c r="J52" s="107" t="str">
        <f t="shared" si="36"/>
        <v/>
      </c>
      <c r="K52" s="104" t="str">
        <f t="shared" si="37"/>
        <v/>
      </c>
      <c r="L52" s="166"/>
      <c r="M52" s="169"/>
      <c r="N52" s="302"/>
      <c r="O52" s="303"/>
      <c r="P52" s="168"/>
      <c r="Q52" s="315"/>
      <c r="R52" s="316"/>
      <c r="S52" s="317"/>
      <c r="T52" s="40">
        <f t="shared" si="38"/>
        <v>0</v>
      </c>
      <c r="U52" s="99"/>
      <c r="W52" s="85" t="str">
        <f t="shared" si="39"/>
        <v/>
      </c>
      <c r="X52" s="85" t="str">
        <f t="shared" si="40"/>
        <v/>
      </c>
      <c r="Y52" s="85" t="str">
        <f t="shared" si="41"/>
        <v/>
      </c>
      <c r="Z52" s="85" t="str">
        <f t="shared" si="42"/>
        <v>　</v>
      </c>
      <c r="AA52" s="85" t="str">
        <f t="shared" si="43"/>
        <v>　</v>
      </c>
      <c r="AB52" s="190" t="str">
        <f t="shared" si="44"/>
        <v/>
      </c>
      <c r="AC52" s="85" t="str">
        <f t="shared" si="45"/>
        <v/>
      </c>
      <c r="AD52" s="85" t="str">
        <f t="shared" si="46"/>
        <v/>
      </c>
      <c r="AE52" s="191">
        <f t="shared" si="47"/>
        <v>0</v>
      </c>
      <c r="AF52" s="188" t="str">
        <f t="shared" si="17"/>
        <v/>
      </c>
      <c r="AG52" s="191">
        <f t="shared" si="1"/>
        <v>0</v>
      </c>
      <c r="AH52" s="188" t="str">
        <f t="shared" si="18"/>
        <v/>
      </c>
      <c r="AI52" s="112">
        <f t="shared" si="24"/>
        <v>0</v>
      </c>
      <c r="AJ52" s="85"/>
      <c r="AK52" s="110" t="str">
        <f t="shared" si="2"/>
        <v/>
      </c>
      <c r="AL52" s="298" t="str">
        <f t="shared" si="29"/>
        <v/>
      </c>
      <c r="AM52" s="298" t="str">
        <f t="shared" si="4"/>
        <v/>
      </c>
      <c r="AN52" s="110"/>
      <c r="AO52" s="110" t="str">
        <f t="shared" si="30"/>
        <v/>
      </c>
      <c r="AP52" s="110" t="str">
        <f t="shared" si="31"/>
        <v/>
      </c>
      <c r="AQ52" s="298" t="str">
        <f t="shared" si="6"/>
        <v/>
      </c>
    </row>
    <row r="53" spans="1:43" s="8" customFormat="1" ht="17" customHeight="1" x14ac:dyDescent="0.2">
      <c r="A53" s="160" t="str">
        <f t="shared" si="32"/>
        <v/>
      </c>
      <c r="B53" s="161" t="str">
        <f t="shared" si="33"/>
        <v/>
      </c>
      <c r="C53" s="161" t="str">
        <f t="shared" si="34"/>
        <v/>
      </c>
      <c r="D53" s="161" t="str">
        <f t="shared" si="35"/>
        <v/>
      </c>
      <c r="E53" s="158"/>
      <c r="F53" s="157"/>
      <c r="G53" s="181"/>
      <c r="H53" s="182"/>
      <c r="I53" s="179"/>
      <c r="J53" s="107" t="str">
        <f t="shared" si="36"/>
        <v/>
      </c>
      <c r="K53" s="104" t="str">
        <f t="shared" si="37"/>
        <v/>
      </c>
      <c r="L53" s="166"/>
      <c r="M53" s="169"/>
      <c r="N53" s="302"/>
      <c r="O53" s="303"/>
      <c r="P53" s="168"/>
      <c r="Q53" s="315"/>
      <c r="R53" s="316"/>
      <c r="S53" s="317"/>
      <c r="T53" s="40">
        <f t="shared" si="38"/>
        <v>0</v>
      </c>
      <c r="U53" s="99"/>
      <c r="W53" s="85" t="str">
        <f t="shared" si="39"/>
        <v/>
      </c>
      <c r="X53" s="85" t="str">
        <f t="shared" si="40"/>
        <v/>
      </c>
      <c r="Y53" s="85" t="str">
        <f t="shared" si="41"/>
        <v/>
      </c>
      <c r="Z53" s="85" t="str">
        <f t="shared" si="42"/>
        <v>　</v>
      </c>
      <c r="AA53" s="85" t="str">
        <f t="shared" si="43"/>
        <v>　</v>
      </c>
      <c r="AB53" s="190" t="str">
        <f t="shared" si="44"/>
        <v/>
      </c>
      <c r="AC53" s="85" t="str">
        <f t="shared" si="45"/>
        <v/>
      </c>
      <c r="AD53" s="85" t="str">
        <f t="shared" si="46"/>
        <v/>
      </c>
      <c r="AE53" s="191">
        <f t="shared" si="47"/>
        <v>0</v>
      </c>
      <c r="AF53" s="188" t="str">
        <f t="shared" si="17"/>
        <v/>
      </c>
      <c r="AG53" s="191">
        <f t="shared" si="1"/>
        <v>0</v>
      </c>
      <c r="AH53" s="188" t="str">
        <f t="shared" si="18"/>
        <v/>
      </c>
      <c r="AI53" s="112">
        <f t="shared" si="24"/>
        <v>0</v>
      </c>
      <c r="AJ53" s="85"/>
      <c r="AK53" s="110" t="str">
        <f t="shared" si="2"/>
        <v/>
      </c>
      <c r="AL53" s="298" t="str">
        <f t="shared" si="29"/>
        <v/>
      </c>
      <c r="AM53" s="298" t="str">
        <f t="shared" si="4"/>
        <v/>
      </c>
      <c r="AN53" s="110"/>
      <c r="AO53" s="110" t="str">
        <f t="shared" si="30"/>
        <v/>
      </c>
      <c r="AP53" s="110" t="str">
        <f t="shared" si="31"/>
        <v/>
      </c>
      <c r="AQ53" s="298" t="str">
        <f t="shared" si="6"/>
        <v/>
      </c>
    </row>
    <row r="54" spans="1:43" s="8" customFormat="1" ht="17" customHeight="1" x14ac:dyDescent="0.2">
      <c r="A54" s="160" t="str">
        <f t="shared" si="32"/>
        <v/>
      </c>
      <c r="B54" s="161" t="str">
        <f t="shared" si="33"/>
        <v/>
      </c>
      <c r="C54" s="161" t="str">
        <f t="shared" si="34"/>
        <v/>
      </c>
      <c r="D54" s="161" t="str">
        <f t="shared" si="35"/>
        <v/>
      </c>
      <c r="E54" s="158"/>
      <c r="F54" s="157"/>
      <c r="G54" s="181"/>
      <c r="H54" s="182"/>
      <c r="I54" s="180"/>
      <c r="J54" s="108" t="str">
        <f t="shared" si="36"/>
        <v/>
      </c>
      <c r="K54" s="109" t="str">
        <f t="shared" si="37"/>
        <v/>
      </c>
      <c r="L54" s="170"/>
      <c r="M54" s="169"/>
      <c r="N54" s="304"/>
      <c r="O54" s="305"/>
      <c r="P54" s="171"/>
      <c r="Q54" s="315"/>
      <c r="R54" s="316"/>
      <c r="S54" s="317"/>
      <c r="T54" s="40">
        <f t="shared" si="38"/>
        <v>0</v>
      </c>
      <c r="U54" s="99" t="b">
        <v>0</v>
      </c>
      <c r="W54" s="85" t="str">
        <f t="shared" si="39"/>
        <v/>
      </c>
      <c r="X54" s="85" t="str">
        <f t="shared" si="40"/>
        <v/>
      </c>
      <c r="Y54" s="85" t="str">
        <f t="shared" si="41"/>
        <v/>
      </c>
      <c r="Z54" s="85" t="str">
        <f t="shared" si="42"/>
        <v>　</v>
      </c>
      <c r="AA54" s="85" t="str">
        <f t="shared" si="43"/>
        <v>　</v>
      </c>
      <c r="AB54" s="190" t="str">
        <f t="shared" si="44"/>
        <v/>
      </c>
      <c r="AC54" s="85" t="str">
        <f t="shared" si="45"/>
        <v/>
      </c>
      <c r="AD54" s="85" t="str">
        <f t="shared" si="46"/>
        <v/>
      </c>
      <c r="AE54" s="191">
        <f t="shared" si="47"/>
        <v>0</v>
      </c>
      <c r="AF54" s="188" t="str">
        <f t="shared" si="17"/>
        <v/>
      </c>
      <c r="AG54" s="191">
        <f t="shared" si="1"/>
        <v>0</v>
      </c>
      <c r="AH54" s="188" t="str">
        <f t="shared" si="18"/>
        <v/>
      </c>
      <c r="AI54" s="112">
        <f t="shared" si="24"/>
        <v>0</v>
      </c>
      <c r="AJ54" s="85"/>
      <c r="AK54" s="110" t="str">
        <f t="shared" si="2"/>
        <v/>
      </c>
      <c r="AL54" s="298" t="str">
        <f t="shared" si="29"/>
        <v/>
      </c>
      <c r="AM54" s="298" t="str">
        <f t="shared" si="4"/>
        <v/>
      </c>
      <c r="AN54" s="110"/>
      <c r="AO54" s="110" t="str">
        <f t="shared" si="30"/>
        <v/>
      </c>
      <c r="AP54" s="110" t="str">
        <f t="shared" si="31"/>
        <v/>
      </c>
      <c r="AQ54" s="298" t="str">
        <f t="shared" si="6"/>
        <v/>
      </c>
    </row>
    <row r="55" spans="1:43" s="8" customFormat="1" ht="17" customHeight="1" x14ac:dyDescent="0.25">
      <c r="E55" s="15" ph="1"/>
      <c r="F55" s="15" ph="1"/>
      <c r="G55" s="15" ph="1"/>
      <c r="H55" s="15" ph="1"/>
      <c r="I55" s="15"/>
      <c r="J55" s="15"/>
      <c r="K55" s="72">
        <f>COUNTIF(女子件数,"&gt;0")</f>
        <v>0</v>
      </c>
      <c r="L55" s="10"/>
      <c r="Q55" s="256" t="s">
        <v>5</v>
      </c>
      <c r="R55" s="257"/>
      <c r="S55" s="258"/>
      <c r="T55" s="41">
        <f>SUM(T5:T54)</f>
        <v>0</v>
      </c>
    </row>
    <row r="56" spans="1:43" ht="19.5" x14ac:dyDescent="0.2"/>
    <row r="57" spans="1:43" ht="19.5" x14ac:dyDescent="0.2"/>
    <row r="58" spans="1:43" ht="19.5" x14ac:dyDescent="0.2"/>
    <row r="59" spans="1:43" ht="19.5" x14ac:dyDescent="0.2"/>
    <row r="60" spans="1:43" ht="19.5" x14ac:dyDescent="0.2"/>
    <row r="61" spans="1:43" ht="19.5" x14ac:dyDescent="0.2"/>
    <row r="62" spans="1:43" ht="19.5" x14ac:dyDescent="0.2"/>
    <row r="63" spans="1:43" ht="19.5" x14ac:dyDescent="0.2"/>
    <row r="64" spans="1:43" ht="19.5" x14ac:dyDescent="0.2"/>
  </sheetData>
  <sheetProtection algorithmName="SHA-512" hashValue="YloetZnz7M3QT0mFLQtMglGM7aoyA8yEJlO6NtZGP/l2DsUDbRnWHpZoXvIkD5FO2jh2A/zpo9/vKHSLRLYtFQ==" saltValue="1fKwSEi7SyMPZD0BaQzpGg==" spinCount="100000" sheet="1"/>
  <dataConsolidate/>
  <customSheetViews>
    <customSheetView guid="{C7802BEA-0F29-4241-B46C-4E9C37E72239}" showGridLines="0" hiddenColumns="1" showRuler="0">
      <selection activeCell="J7" sqref="J7"/>
      <pageMargins left="0.78740157480314965" right="0.78740157480314965" top="1.3779527559055118" bottom="0.98425196850393704" header="0.51181102362204722" footer="0.51181102362204722"/>
      <pageSetup paperSize="9" orientation="portrait" horizontalDpi="4294967293" verticalDpi="0" r:id="rId1"/>
      <headerFooter alignWithMargins="0"/>
    </customSheetView>
  </customSheetViews>
  <mergeCells count="14">
    <mergeCell ref="I2:I3"/>
    <mergeCell ref="Q55:S55"/>
    <mergeCell ref="A2:A3"/>
    <mergeCell ref="L2:L3"/>
    <mergeCell ref="T2:T3"/>
    <mergeCell ref="M2:O2"/>
    <mergeCell ref="P2:P3"/>
    <mergeCell ref="Q2:S2"/>
    <mergeCell ref="E2:E3"/>
    <mergeCell ref="F2:F3"/>
    <mergeCell ref="G2:G3"/>
    <mergeCell ref="H2:H3"/>
    <mergeCell ref="J2:J3"/>
    <mergeCell ref="K2:K3"/>
  </mergeCells>
  <phoneticPr fontId="2"/>
  <conditionalFormatting sqref="T4:T54">
    <cfRule type="cellIs" dxfId="7" priority="1" stopIfTrue="1" operator="greaterThan">
      <formula>2</formula>
    </cfRule>
  </conditionalFormatting>
  <dataValidations xWindow="899" yWindow="304" count="13">
    <dataValidation allowBlank="1" showInputMessage="1" showErrorMessage="1" promptTitle="入力しちゃダメー！" prompt="自動で計算しますので入力しないで下さい。" sqref="L55 T4:T55" xr:uid="{00000000-0002-0000-0200-000000000000}"/>
    <dataValidation imeMode="halfAlpha" operator="greaterThan" allowBlank="1" showInputMessage="1" showErrorMessage="1" errorTitle="生年月日が対象範囲外です。" error="生年月日をもう一度確認してください。" promptTitle="生年月日を西暦で入力" prompt="年/月/日の間は「/」で区切ってください。_x000a_" sqref="I5:I54" xr:uid="{00000000-0002-0000-0200-000001000000}"/>
    <dataValidation allowBlank="1" showInputMessage="1" showErrorMessage="1" promptTitle="自動で表示されます。" prompt="生年月日を入力してください。" sqref="J4:K54" xr:uid="{00000000-0002-0000-0200-000002000000}"/>
    <dataValidation type="list" allowBlank="1" showInputMessage="1" showErrorMessage="1" promptTitle="申し込み種目" prompt="申込種目をリストから選択してください。" sqref="P5:P54 L5:L54" xr:uid="{00000000-0002-0000-0200-000003000000}">
      <formula1>種目名</formula1>
    </dataValidation>
    <dataValidation allowBlank="1" showInputMessage="1" showErrorMessage="1" promptTitle="年齢起算日" prompt="年齢起算日を入力して下さい。" sqref="I1" xr:uid="{00000000-0002-0000-0200-000004000000}"/>
    <dataValidation imeMode="fullKatakana" allowBlank="1" showInputMessage="1" showErrorMessage="1" promptTitle="全角カナで入力" sqref="G5:H54" xr:uid="{00000000-0002-0000-0200-000005000000}"/>
    <dataValidation imeMode="hiragana" allowBlank="1" showInputMessage="1" showErrorMessage="1" sqref="E5:F54" xr:uid="{00000000-0002-0000-0200-000006000000}"/>
    <dataValidation type="whole" imeMode="halfAlpha" allowBlank="1" showInputMessage="1" showErrorMessage="1" errorTitle="正しくありません" error="入力の仕方が違うか、不自然なタイムが入力されました。やり直してください。" promptTitle="エントリータイム（第1申込種目）" prompt="32秒60の場合は1/100に『60』と入力_x000a_32秒06の場合は1/100に『06』と入力" sqref="N5:N54" xr:uid="{00000000-0002-0000-0200-000007000000}">
      <formula1>0</formula1>
      <formula2>59</formula2>
    </dataValidation>
    <dataValidation imeMode="halfAlpha" allowBlank="1" showInputMessage="1" showErrorMessage="1" errorTitle="正しくありません" error="入力の仕方が違うか、不自然なタイムが入力されました。やり直してください。" promptTitle="エントリータイム（第1申込種目）" prompt="32秒60の場合は1/100に『60』と入力_x000a_32秒06の場合は1/100に『06』と入力" sqref="O5:O54" xr:uid="{00000000-0002-0000-0200-000008000000}"/>
    <dataValidation type="whole" imeMode="halfAlpha" allowBlank="1" showInputMessage="1" showErrorMessage="1" errorTitle="正しくありません" error="入力の仕方が違うか、不自然なタイムが入力されました。やり直してください。" promptTitle="エントリータイム（第2申込種目)" prompt="32秒60の場合は1/100に『60』と入力_x000a_32秒06の場合は1/100に『06』と入力" sqref="R5:R54" xr:uid="{00000000-0002-0000-0200-000009000000}">
      <formula1>0</formula1>
      <formula2>59</formula2>
    </dataValidation>
    <dataValidation imeMode="halfAlpha" allowBlank="1" showInputMessage="1" showErrorMessage="1" errorTitle="正しくありません" error="入力の仕方が違うか、不自然なタイムが入力されました。やり直してください。" promptTitle="エントリータイム（第2申込種目)" prompt="32秒60の場合は1/100に『60』と入力_x000a_32秒06の場合は1/100に『06』と入力" sqref="S5:S54" xr:uid="{00000000-0002-0000-0200-00000A000000}"/>
    <dataValidation imeMode="halfAlpha" allowBlank="1" showInputMessage="1" showErrorMessage="1" errorTitle="正しくありません" error="入力の仕方が違うか、不自然なタイムが入力されました。やり直してください。" promptTitle="エントリータイム（第1申込種目）" prompt="1分未満（59秒99以下）_x000a_の場合は『0』と入力" sqref="M5:M54" xr:uid="{00000000-0002-0000-0200-00000B000000}"/>
    <dataValidation imeMode="halfAlpha" allowBlank="1" showInputMessage="1" showErrorMessage="1" errorTitle="正しくありません" error="入力の仕方が違うか、不自然なタイムが入力されました。やり直してください。" promptTitle="エントリータイム（第2申込種目)" prompt="1分未満（59秒99以下）_x000a_の場合は『0』と入力" sqref="Q5:Q54" xr:uid="{00000000-0002-0000-0200-00000C000000}"/>
  </dataValidations>
  <printOptions horizontalCentered="1"/>
  <pageMargins left="0.7" right="0.7" top="0.75" bottom="0.75" header="0.3" footer="0.3"/>
  <pageSetup paperSize="9" scale="85" orientation="landscape" horizontalDpi="4294967293" r:id="rId2"/>
  <headerFooter alignWithMargins="0"/>
  <colBreaks count="1" manualBreakCount="1">
    <brk id="20" max="52" man="1"/>
  </colBreaks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6" tint="-0.249977111117893"/>
  </sheetPr>
  <dimension ref="A1:AN72"/>
  <sheetViews>
    <sheetView view="pageBreakPreview" zoomScale="175" zoomScaleNormal="100" zoomScaleSheetLayoutView="175" workbookViewId="0">
      <selection activeCell="AO9" sqref="AO9"/>
    </sheetView>
  </sheetViews>
  <sheetFormatPr defaultColWidth="9" defaultRowHeight="13" x14ac:dyDescent="0.2"/>
  <cols>
    <col min="1" max="1" width="3.453125" style="7" bestFit="1" customWidth="1"/>
    <col min="2" max="2" width="10" style="7" bestFit="1" customWidth="1"/>
    <col min="3" max="3" width="4" style="34" customWidth="1"/>
    <col min="4" max="4" width="6" style="7" bestFit="1" customWidth="1"/>
    <col min="5" max="5" width="7.26953125" style="7" bestFit="1" customWidth="1"/>
    <col min="6" max="6" width="6" style="7" bestFit="1" customWidth="1"/>
    <col min="7" max="7" width="6.54296875" style="7" bestFit="1" customWidth="1"/>
    <col min="8" max="8" width="14.7265625" style="7" bestFit="1" customWidth="1"/>
    <col min="9" max="10" width="4.7265625" style="23" bestFit="1" customWidth="1"/>
    <col min="11" max="11" width="5.7265625" style="23" bestFit="1" customWidth="1"/>
    <col min="12" max="12" width="4.7265625" style="7" customWidth="1"/>
    <col min="13" max="16" width="12.7265625" style="7" customWidth="1"/>
    <col min="17" max="20" width="4.26953125" style="7" customWidth="1"/>
    <col min="21" max="21" width="4" style="7" hidden="1" customWidth="1"/>
    <col min="22" max="22" width="9.453125" style="7" hidden="1" customWidth="1"/>
    <col min="23" max="26" width="4.7265625" style="7" hidden="1" customWidth="1"/>
    <col min="27" max="27" width="6.7265625" style="7" hidden="1" customWidth="1"/>
    <col min="28" max="28" width="14" style="7" hidden="1" customWidth="1"/>
    <col min="29" max="29" width="7.54296875" style="7" hidden="1" customWidth="1"/>
    <col min="30" max="30" width="4.7265625" style="7" hidden="1" customWidth="1"/>
    <col min="31" max="34" width="9.81640625" style="7" hidden="1" customWidth="1"/>
    <col min="35" max="38" width="4.7265625" style="7" hidden="1" customWidth="1"/>
    <col min="39" max="39" width="4.26953125" style="7" hidden="1" customWidth="1"/>
    <col min="40" max="58" width="4.7265625" style="7" customWidth="1"/>
    <col min="59" max="16384" width="9" style="7"/>
  </cols>
  <sheetData>
    <row r="1" spans="1:39" s="11" customFormat="1" ht="17" customHeight="1" x14ac:dyDescent="0.2">
      <c r="A1" s="238" t="s">
        <v>6</v>
      </c>
      <c r="B1" s="262" t="s">
        <v>7</v>
      </c>
      <c r="C1" s="262" t="s">
        <v>59</v>
      </c>
      <c r="D1" s="273" t="s">
        <v>99</v>
      </c>
      <c r="E1" s="275" t="s">
        <v>98</v>
      </c>
      <c r="F1" s="268" t="s">
        <v>3</v>
      </c>
      <c r="G1" s="277" t="s">
        <v>53</v>
      </c>
      <c r="H1" s="262" t="s">
        <v>28</v>
      </c>
      <c r="I1" s="243" t="s">
        <v>70</v>
      </c>
      <c r="J1" s="244"/>
      <c r="K1" s="245"/>
      <c r="L1" s="264" t="s">
        <v>5</v>
      </c>
      <c r="M1" s="266" t="s">
        <v>62</v>
      </c>
      <c r="N1" s="268" t="s">
        <v>63</v>
      </c>
      <c r="O1" s="268" t="s">
        <v>64</v>
      </c>
      <c r="P1" s="270" t="s">
        <v>65</v>
      </c>
      <c r="U1" s="85" t="s">
        <v>131</v>
      </c>
      <c r="V1" s="85" t="s">
        <v>132</v>
      </c>
      <c r="W1" s="85" t="s">
        <v>133</v>
      </c>
      <c r="X1" s="85" t="s">
        <v>134</v>
      </c>
      <c r="Y1" s="85" t="s">
        <v>135</v>
      </c>
      <c r="Z1" s="85" t="s">
        <v>136</v>
      </c>
      <c r="AA1" s="85" t="s">
        <v>137</v>
      </c>
      <c r="AB1" s="85" t="s">
        <v>138</v>
      </c>
      <c r="AC1" s="85"/>
      <c r="AD1" s="85" t="s">
        <v>139</v>
      </c>
      <c r="AE1" s="85" t="s">
        <v>140</v>
      </c>
      <c r="AF1" s="85" t="s">
        <v>141</v>
      </c>
      <c r="AG1" s="85" t="s">
        <v>142</v>
      </c>
      <c r="AH1" s="85" t="s">
        <v>143</v>
      </c>
      <c r="AI1" s="85"/>
      <c r="AJ1" s="85"/>
    </row>
    <row r="2" spans="1:39" s="11" customFormat="1" ht="17" customHeight="1" thickBot="1" x14ac:dyDescent="0.25">
      <c r="A2" s="272"/>
      <c r="B2" s="263"/>
      <c r="C2" s="263"/>
      <c r="D2" s="274"/>
      <c r="E2" s="276"/>
      <c r="F2" s="269"/>
      <c r="G2" s="278"/>
      <c r="H2" s="263"/>
      <c r="I2" s="144" t="s">
        <v>123</v>
      </c>
      <c r="J2" s="145" t="s">
        <v>124</v>
      </c>
      <c r="K2" s="147" t="s">
        <v>125</v>
      </c>
      <c r="L2" s="265"/>
      <c r="M2" s="267"/>
      <c r="N2" s="269"/>
      <c r="O2" s="269"/>
      <c r="P2" s="271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202" t="s">
        <v>145</v>
      </c>
      <c r="AJ2" s="202" t="s">
        <v>146</v>
      </c>
      <c r="AK2" s="202" t="s">
        <v>147</v>
      </c>
      <c r="AL2" s="202" t="s">
        <v>148</v>
      </c>
      <c r="AM2" s="198" t="s">
        <v>5</v>
      </c>
    </row>
    <row r="3" spans="1:39" s="8" customFormat="1" ht="15" customHeight="1" x14ac:dyDescent="0.2">
      <c r="A3" s="194" t="str">
        <f>IF(D3&gt;0,1,"")</f>
        <v/>
      </c>
      <c r="B3" s="193" t="str">
        <f>IF(D3&gt;0,所属,"")</f>
        <v/>
      </c>
      <c r="C3" s="31"/>
      <c r="D3" s="27"/>
      <c r="E3" s="200" t="str">
        <f>IF(AM3=0,"",AM3)</f>
        <v/>
      </c>
      <c r="F3" s="199" t="str">
        <f>IF(E3="","",(VLOOKUP(E3,RELAY,2)))</f>
        <v/>
      </c>
      <c r="G3" s="281"/>
      <c r="H3" s="30"/>
      <c r="I3" s="184"/>
      <c r="J3" s="319"/>
      <c r="K3" s="195"/>
      <c r="L3" s="82">
        <f>COUNTA(D3)</f>
        <v>0</v>
      </c>
      <c r="M3" s="88"/>
      <c r="N3" s="89"/>
      <c r="O3" s="89"/>
      <c r="P3" s="90"/>
      <c r="R3" s="8" t="str">
        <f t="shared" ref="R3:R52" si="0">IF(I3=J3,"",IF(AND(I3="",J3&lt;&gt;""),0,I3))</f>
        <v/>
      </c>
      <c r="S3" s="197" t="str">
        <f>IF(J3="","",J3)</f>
        <v/>
      </c>
      <c r="T3" s="197" t="str">
        <f>IF(AND(I3="",J3="",K3=""),"",IF(AND(J3&lt;&gt;"",K3=""),0,K3))</f>
        <v/>
      </c>
      <c r="U3" s="85" t="str">
        <f>IF(D3&gt;0,1,"")</f>
        <v/>
      </c>
      <c r="V3" s="85" t="str">
        <f>IF(D3&gt;0,所属,"")</f>
        <v/>
      </c>
      <c r="W3" s="85" t="str">
        <f>IF(C3&gt;0,C3,"")</f>
        <v/>
      </c>
      <c r="X3" s="85" t="str">
        <f>IF(D3&gt;0,D3,"")</f>
        <v/>
      </c>
      <c r="Y3" s="85" t="str">
        <f>IF(E3&gt;0,E3,"")</f>
        <v/>
      </c>
      <c r="Z3" s="85" t="str">
        <f t="shared" ref="Z3:Z31" si="1">IF(E3="","",(VLOOKUP(E3,RELAY,2)))</f>
        <v/>
      </c>
      <c r="AA3" s="85" t="str">
        <f>IF(D3&gt;0,G3,"")</f>
        <v/>
      </c>
      <c r="AB3" s="85" t="str">
        <f>IF(H3&gt;0,H3,"")</f>
        <v/>
      </c>
      <c r="AC3" s="188" t="str">
        <f>IF(AND(I3="",J3=""),"",IF(LEN(K3)=1,R3&amp;":"&amp;S3&amp;".0"&amp;T3,R3&amp;":"&amp;S3&amp;"."&amp;T3))</f>
        <v/>
      </c>
      <c r="AD3" s="191">
        <f>COUNTA(D3)</f>
        <v>0</v>
      </c>
      <c r="AE3" s="191">
        <f>M3</f>
        <v>0</v>
      </c>
      <c r="AF3" s="191">
        <f>N3</f>
        <v>0</v>
      </c>
      <c r="AG3" s="191">
        <f>O3</f>
        <v>0</v>
      </c>
      <c r="AH3" s="191">
        <f>P3</f>
        <v>0</v>
      </c>
      <c r="AI3" s="7" t="str">
        <f>IFERROR(VLOOKUP(AE3,参加者一覧表!$C$4:$D$103,2,FALSE),"")</f>
        <v/>
      </c>
      <c r="AJ3" s="7" t="str">
        <f>IFERROR(VLOOKUP(AF3,参加者一覧表!$C$4:$D$103,2,FALSE),"")</f>
        <v/>
      </c>
      <c r="AK3" s="7" t="str">
        <f>IFERROR(VLOOKUP(AG3,参加者一覧表!$C$4:$D$103,2,FALSE),"")</f>
        <v/>
      </c>
      <c r="AL3" s="7" t="str">
        <f>IFERROR(VLOOKUP(AH3,参加者一覧表!$C$4:$D$103,2,FALSE),"")</f>
        <v/>
      </c>
      <c r="AM3" s="7" t="str">
        <f>IF(SUM(AI3:AL3)=0,"",SUM(AI3:AL3))</f>
        <v/>
      </c>
    </row>
    <row r="4" spans="1:39" s="8" customFormat="1" ht="15" customHeight="1" x14ac:dyDescent="0.2">
      <c r="A4" s="114" t="str">
        <f t="shared" ref="A4:A30" si="2">IF(D4&gt;0,A3+1,"")</f>
        <v/>
      </c>
      <c r="B4" s="87" t="str">
        <f>IF(D4&gt;0,所属,"")</f>
        <v/>
      </c>
      <c r="C4" s="32"/>
      <c r="D4" s="25"/>
      <c r="E4" s="201" t="str">
        <f>IF(AM4=0,"",AM4)</f>
        <v/>
      </c>
      <c r="F4" s="28" t="str">
        <f t="shared" ref="F4:F30" si="3">IF(E4="","",(VLOOKUP(E4,RELAY,2)))</f>
        <v/>
      </c>
      <c r="G4" s="282"/>
      <c r="H4" s="26"/>
      <c r="I4" s="185"/>
      <c r="J4" s="320"/>
      <c r="K4" s="196"/>
      <c r="L4" s="29">
        <f t="shared" ref="L4:L30" si="4">COUNTA(D4)</f>
        <v>0</v>
      </c>
      <c r="M4" s="91"/>
      <c r="N4" s="44"/>
      <c r="O4" s="44"/>
      <c r="P4" s="45"/>
      <c r="R4" s="8" t="str">
        <f t="shared" si="0"/>
        <v/>
      </c>
      <c r="S4" s="197" t="str">
        <f t="shared" ref="S3:S26" si="5">IF(J4="","",J4)</f>
        <v/>
      </c>
      <c r="T4" s="197" t="str">
        <f t="shared" ref="T4:T26" si="6">IF(AND(I4="",J4="",K4=""),"",IF(AND(J4&lt;&gt;"",K4=""),0,K4))</f>
        <v/>
      </c>
      <c r="U4" s="85" t="str">
        <f t="shared" ref="U4:U31" si="7">IF(D4&gt;0,1,"")</f>
        <v/>
      </c>
      <c r="V4" s="85" t="str">
        <f t="shared" ref="V4:V31" si="8">IF(D4&gt;0,所属,"")</f>
        <v/>
      </c>
      <c r="W4" s="85" t="str">
        <f t="shared" ref="W4:W31" si="9">IF(C4&gt;0,C4,"")</f>
        <v/>
      </c>
      <c r="X4" s="85" t="str">
        <f t="shared" ref="X4:X31" si="10">IF(D4&gt;0,D4,"")</f>
        <v/>
      </c>
      <c r="Y4" s="85" t="str">
        <f t="shared" ref="Y4:Y31" si="11">IF(E4&gt;0,E4,"")</f>
        <v/>
      </c>
      <c r="Z4" s="85" t="str">
        <f t="shared" si="1"/>
        <v/>
      </c>
      <c r="AA4" s="85" t="str">
        <f t="shared" ref="AA4:AA52" si="12">IF(D4&gt;0,G4,"")</f>
        <v/>
      </c>
      <c r="AB4" s="85" t="str">
        <f t="shared" ref="AB4:AB31" si="13">IF(H4&gt;0,H4,"")</f>
        <v/>
      </c>
      <c r="AC4" s="188" t="str">
        <f t="shared" ref="AC4:AC31" si="14">IF(AND(I4="",J4=""),"",IF(LEN(K4)=1,R4&amp;":"&amp;S4&amp;".0"&amp;T4,R4&amp;":"&amp;S4&amp;"."&amp;T4))</f>
        <v/>
      </c>
      <c r="AD4" s="191">
        <f t="shared" ref="AD4:AD31" si="15">COUNTA(D4)</f>
        <v>0</v>
      </c>
      <c r="AE4" s="191">
        <f t="shared" ref="AE4:AE31" si="16">M4</f>
        <v>0</v>
      </c>
      <c r="AF4" s="191">
        <f t="shared" ref="AF4:AF31" si="17">N4</f>
        <v>0</v>
      </c>
      <c r="AG4" s="191">
        <f t="shared" ref="AG4:AG31" si="18">O4</f>
        <v>0</v>
      </c>
      <c r="AH4" s="191">
        <f t="shared" ref="AH4:AH31" si="19">P4</f>
        <v>0</v>
      </c>
      <c r="AI4" s="7" t="str">
        <f>IFERROR(VLOOKUP(AE4,参加者一覧表!$C$4:$D$103,2,FALSE),"")</f>
        <v/>
      </c>
      <c r="AJ4" s="7" t="str">
        <f>IFERROR(VLOOKUP(AF4,参加者一覧表!$C$4:$D$103,2,FALSE),"")</f>
        <v/>
      </c>
      <c r="AK4" s="7" t="str">
        <f>IFERROR(VLOOKUP(AG4,参加者一覧表!$C$4:$D$103,2,FALSE),"")</f>
        <v/>
      </c>
      <c r="AL4" s="7" t="str">
        <f>IFERROR(VLOOKUP(AH4,参加者一覧表!$C$4:$D$103,2,FALSE),"")</f>
        <v/>
      </c>
      <c r="AM4" s="7" t="str">
        <f t="shared" ref="AM4:AM52" si="20">IF(SUM(AI4:AL4)=0,"",SUM(AI4:AL4))</f>
        <v/>
      </c>
    </row>
    <row r="5" spans="1:39" ht="15" customHeight="1" x14ac:dyDescent="0.2">
      <c r="A5" s="114" t="str">
        <f t="shared" si="2"/>
        <v/>
      </c>
      <c r="B5" s="87" t="str">
        <f>IF(D5&gt;0,所属,"")</f>
        <v/>
      </c>
      <c r="C5" s="32"/>
      <c r="D5" s="25"/>
      <c r="E5" s="201" t="str">
        <f t="shared" ref="E5:E30" si="21">IF(AM5=0,"",AM5)</f>
        <v/>
      </c>
      <c r="F5" s="28" t="str">
        <f t="shared" si="3"/>
        <v/>
      </c>
      <c r="G5" s="283"/>
      <c r="H5" s="26"/>
      <c r="I5" s="185"/>
      <c r="J5" s="320"/>
      <c r="K5" s="196"/>
      <c r="L5" s="29">
        <f t="shared" si="4"/>
        <v>0</v>
      </c>
      <c r="M5" s="91"/>
      <c r="N5" s="92"/>
      <c r="O5" s="92"/>
      <c r="P5" s="93"/>
      <c r="R5" s="8" t="str">
        <f t="shared" si="0"/>
        <v/>
      </c>
      <c r="S5" s="197" t="str">
        <f t="shared" si="5"/>
        <v/>
      </c>
      <c r="T5" s="197" t="str">
        <f t="shared" si="6"/>
        <v/>
      </c>
      <c r="U5" s="85" t="str">
        <f t="shared" si="7"/>
        <v/>
      </c>
      <c r="V5" s="85" t="str">
        <f t="shared" si="8"/>
        <v/>
      </c>
      <c r="W5" s="85" t="str">
        <f t="shared" si="9"/>
        <v/>
      </c>
      <c r="X5" s="85" t="str">
        <f t="shared" si="10"/>
        <v/>
      </c>
      <c r="Y5" s="85" t="str">
        <f t="shared" si="11"/>
        <v/>
      </c>
      <c r="Z5" s="85" t="str">
        <f t="shared" si="1"/>
        <v/>
      </c>
      <c r="AA5" s="85" t="str">
        <f t="shared" si="12"/>
        <v/>
      </c>
      <c r="AB5" s="85" t="str">
        <f t="shared" si="13"/>
        <v/>
      </c>
      <c r="AC5" s="188" t="str">
        <f t="shared" si="14"/>
        <v/>
      </c>
      <c r="AD5" s="191">
        <f t="shared" si="15"/>
        <v>0</v>
      </c>
      <c r="AE5" s="191">
        <f t="shared" si="16"/>
        <v>0</v>
      </c>
      <c r="AF5" s="191">
        <f t="shared" si="17"/>
        <v>0</v>
      </c>
      <c r="AG5" s="191">
        <f t="shared" si="18"/>
        <v>0</v>
      </c>
      <c r="AH5" s="191">
        <f t="shared" si="19"/>
        <v>0</v>
      </c>
      <c r="AI5" s="7" t="str">
        <f>IFERROR(VLOOKUP(AE5,参加者一覧表!$C$4:$D$103,2,FALSE),"")</f>
        <v/>
      </c>
      <c r="AJ5" s="7" t="str">
        <f>IFERROR(VLOOKUP(AF5,参加者一覧表!$C$4:$D$103,2,FALSE),"")</f>
        <v/>
      </c>
      <c r="AK5" s="7" t="str">
        <f>IFERROR(VLOOKUP(AG5,参加者一覧表!$C$4:$D$103,2,FALSE),"")</f>
        <v/>
      </c>
      <c r="AL5" s="7" t="str">
        <f>IFERROR(VLOOKUP(AH5,参加者一覧表!$C$4:$D$103,2,FALSE),"")</f>
        <v/>
      </c>
      <c r="AM5" s="7" t="str">
        <f t="shared" si="20"/>
        <v/>
      </c>
    </row>
    <row r="6" spans="1:39" ht="15" customHeight="1" x14ac:dyDescent="0.2">
      <c r="A6" s="114" t="str">
        <f t="shared" si="2"/>
        <v/>
      </c>
      <c r="B6" s="87" t="str">
        <f>IF(D6&gt;0,所属,"")</f>
        <v/>
      </c>
      <c r="C6" s="32"/>
      <c r="D6" s="25"/>
      <c r="E6" s="201" t="str">
        <f t="shared" si="21"/>
        <v/>
      </c>
      <c r="F6" s="28" t="str">
        <f t="shared" si="3"/>
        <v/>
      </c>
      <c r="G6" s="282"/>
      <c r="H6" s="26"/>
      <c r="I6" s="185"/>
      <c r="J6" s="320"/>
      <c r="K6" s="196"/>
      <c r="L6" s="29">
        <f t="shared" si="4"/>
        <v>0</v>
      </c>
      <c r="M6" s="91"/>
      <c r="N6" s="92"/>
      <c r="O6" s="44"/>
      <c r="P6" s="45"/>
      <c r="R6" s="8" t="str">
        <f t="shared" si="0"/>
        <v/>
      </c>
      <c r="S6" s="197" t="str">
        <f t="shared" si="5"/>
        <v/>
      </c>
      <c r="T6" s="197" t="str">
        <f t="shared" si="6"/>
        <v/>
      </c>
      <c r="U6" s="85" t="str">
        <f t="shared" si="7"/>
        <v/>
      </c>
      <c r="V6" s="85" t="str">
        <f t="shared" si="8"/>
        <v/>
      </c>
      <c r="W6" s="85" t="str">
        <f t="shared" si="9"/>
        <v/>
      </c>
      <c r="X6" s="85" t="str">
        <f t="shared" si="10"/>
        <v/>
      </c>
      <c r="Y6" s="85" t="str">
        <f t="shared" si="11"/>
        <v/>
      </c>
      <c r="Z6" s="85" t="str">
        <f t="shared" si="1"/>
        <v/>
      </c>
      <c r="AA6" s="85" t="str">
        <f t="shared" si="12"/>
        <v/>
      </c>
      <c r="AB6" s="85" t="str">
        <f t="shared" si="13"/>
        <v/>
      </c>
      <c r="AC6" s="188" t="str">
        <f t="shared" si="14"/>
        <v/>
      </c>
      <c r="AD6" s="191">
        <f t="shared" si="15"/>
        <v>0</v>
      </c>
      <c r="AE6" s="191">
        <f t="shared" si="16"/>
        <v>0</v>
      </c>
      <c r="AF6" s="191">
        <f t="shared" si="17"/>
        <v>0</v>
      </c>
      <c r="AG6" s="191">
        <f t="shared" si="18"/>
        <v>0</v>
      </c>
      <c r="AH6" s="191">
        <f t="shared" si="19"/>
        <v>0</v>
      </c>
      <c r="AI6" s="7" t="str">
        <f>IFERROR(VLOOKUP(AE6,参加者一覧表!$C$4:$D$103,2,FALSE),"")</f>
        <v/>
      </c>
      <c r="AJ6" s="7" t="str">
        <f>IFERROR(VLOOKUP(AF6,参加者一覧表!$C$4:$D$103,2,FALSE),"")</f>
        <v/>
      </c>
      <c r="AK6" s="7" t="str">
        <f>IFERROR(VLOOKUP(AG6,参加者一覧表!$C$4:$D$103,2,FALSE),"")</f>
        <v/>
      </c>
      <c r="AL6" s="7" t="str">
        <f>IFERROR(VLOOKUP(AH6,参加者一覧表!$C$4:$D$103,2,FALSE),"")</f>
        <v/>
      </c>
      <c r="AM6" s="7" t="str">
        <f t="shared" si="20"/>
        <v/>
      </c>
    </row>
    <row r="7" spans="1:39" ht="15" customHeight="1" x14ac:dyDescent="0.2">
      <c r="A7" s="114" t="str">
        <f t="shared" si="2"/>
        <v/>
      </c>
      <c r="B7" s="87" t="str">
        <f>IF(D7&gt;0,所属,"")</f>
        <v/>
      </c>
      <c r="C7" s="32"/>
      <c r="D7" s="25"/>
      <c r="E7" s="201" t="str">
        <f t="shared" si="21"/>
        <v/>
      </c>
      <c r="F7" s="28" t="str">
        <f t="shared" si="3"/>
        <v/>
      </c>
      <c r="G7" s="282"/>
      <c r="H7" s="26"/>
      <c r="I7" s="185"/>
      <c r="J7" s="320"/>
      <c r="K7" s="196"/>
      <c r="L7" s="29">
        <f t="shared" si="4"/>
        <v>0</v>
      </c>
      <c r="M7" s="43"/>
      <c r="N7" s="44"/>
      <c r="O7" s="44"/>
      <c r="P7" s="45"/>
      <c r="R7" s="8" t="str">
        <f t="shared" si="0"/>
        <v/>
      </c>
      <c r="S7" s="197" t="str">
        <f t="shared" si="5"/>
        <v/>
      </c>
      <c r="T7" s="197" t="str">
        <f t="shared" si="6"/>
        <v/>
      </c>
      <c r="U7" s="85" t="str">
        <f t="shared" si="7"/>
        <v/>
      </c>
      <c r="V7" s="85" t="str">
        <f t="shared" si="8"/>
        <v/>
      </c>
      <c r="W7" s="85" t="str">
        <f t="shared" si="9"/>
        <v/>
      </c>
      <c r="X7" s="85" t="str">
        <f t="shared" si="10"/>
        <v/>
      </c>
      <c r="Y7" s="85" t="str">
        <f t="shared" si="11"/>
        <v/>
      </c>
      <c r="Z7" s="85" t="str">
        <f t="shared" si="1"/>
        <v/>
      </c>
      <c r="AA7" s="85" t="str">
        <f t="shared" si="12"/>
        <v/>
      </c>
      <c r="AB7" s="85" t="str">
        <f t="shared" si="13"/>
        <v/>
      </c>
      <c r="AC7" s="188" t="str">
        <f t="shared" si="14"/>
        <v/>
      </c>
      <c r="AD7" s="191">
        <f t="shared" si="15"/>
        <v>0</v>
      </c>
      <c r="AE7" s="191">
        <f t="shared" si="16"/>
        <v>0</v>
      </c>
      <c r="AF7" s="191">
        <f t="shared" si="17"/>
        <v>0</v>
      </c>
      <c r="AG7" s="191">
        <f t="shared" si="18"/>
        <v>0</v>
      </c>
      <c r="AH7" s="191">
        <f t="shared" si="19"/>
        <v>0</v>
      </c>
      <c r="AI7" s="7" t="str">
        <f>IFERROR(VLOOKUP(AE7,参加者一覧表!$C$4:$D$103,2,FALSE),"")</f>
        <v/>
      </c>
      <c r="AJ7" s="7" t="str">
        <f>IFERROR(VLOOKUP(AF7,参加者一覧表!$C$4:$D$103,2,FALSE),"")</f>
        <v/>
      </c>
      <c r="AK7" s="7" t="str">
        <f>IFERROR(VLOOKUP(AG7,参加者一覧表!$C$4:$D$103,2,FALSE),"")</f>
        <v/>
      </c>
      <c r="AL7" s="7" t="str">
        <f>IFERROR(VLOOKUP(AH7,参加者一覧表!$C$4:$D$103,2,FALSE),"")</f>
        <v/>
      </c>
      <c r="AM7" s="7" t="str">
        <f t="shared" si="20"/>
        <v/>
      </c>
    </row>
    <row r="8" spans="1:39" s="8" customFormat="1" ht="15" customHeight="1" x14ac:dyDescent="0.2">
      <c r="A8" s="114" t="str">
        <f t="shared" si="2"/>
        <v/>
      </c>
      <c r="B8" s="87" t="str">
        <f t="shared" ref="B8:B30" si="22">IF(D8&gt;0,所属,"")</f>
        <v/>
      </c>
      <c r="C8" s="32"/>
      <c r="D8" s="25"/>
      <c r="E8" s="201" t="str">
        <f t="shared" si="21"/>
        <v/>
      </c>
      <c r="F8" s="28" t="str">
        <f t="shared" si="3"/>
        <v/>
      </c>
      <c r="G8" s="282"/>
      <c r="H8" s="26"/>
      <c r="I8" s="185"/>
      <c r="J8" s="320"/>
      <c r="K8" s="196"/>
      <c r="L8" s="29">
        <f t="shared" si="4"/>
        <v>0</v>
      </c>
      <c r="M8" s="43"/>
      <c r="N8" s="44"/>
      <c r="O8" s="44"/>
      <c r="P8" s="45"/>
      <c r="R8" s="8" t="str">
        <f t="shared" si="0"/>
        <v/>
      </c>
      <c r="S8" s="197" t="str">
        <f t="shared" si="5"/>
        <v/>
      </c>
      <c r="T8" s="197" t="str">
        <f t="shared" si="6"/>
        <v/>
      </c>
      <c r="U8" s="85" t="str">
        <f t="shared" si="7"/>
        <v/>
      </c>
      <c r="V8" s="85" t="str">
        <f t="shared" si="8"/>
        <v/>
      </c>
      <c r="W8" s="85" t="str">
        <f t="shared" si="9"/>
        <v/>
      </c>
      <c r="X8" s="85" t="str">
        <f t="shared" si="10"/>
        <v/>
      </c>
      <c r="Y8" s="85" t="str">
        <f t="shared" si="11"/>
        <v/>
      </c>
      <c r="Z8" s="85" t="str">
        <f t="shared" si="1"/>
        <v/>
      </c>
      <c r="AA8" s="85" t="str">
        <f t="shared" si="12"/>
        <v/>
      </c>
      <c r="AB8" s="85" t="str">
        <f t="shared" si="13"/>
        <v/>
      </c>
      <c r="AC8" s="188" t="str">
        <f t="shared" si="14"/>
        <v/>
      </c>
      <c r="AD8" s="191">
        <f t="shared" si="15"/>
        <v>0</v>
      </c>
      <c r="AE8" s="191">
        <f t="shared" si="16"/>
        <v>0</v>
      </c>
      <c r="AF8" s="191">
        <f t="shared" si="17"/>
        <v>0</v>
      </c>
      <c r="AG8" s="191">
        <f t="shared" si="18"/>
        <v>0</v>
      </c>
      <c r="AH8" s="191">
        <f t="shared" si="19"/>
        <v>0</v>
      </c>
      <c r="AI8" s="7" t="str">
        <f>IFERROR(VLOOKUP(AE8,参加者一覧表!$C$4:$D$103,2,FALSE),"")</f>
        <v/>
      </c>
      <c r="AJ8" s="7" t="str">
        <f>IFERROR(VLOOKUP(AF8,参加者一覧表!$C$4:$D$103,2,FALSE),"")</f>
        <v/>
      </c>
      <c r="AK8" s="7" t="str">
        <f>IFERROR(VLOOKUP(AG8,参加者一覧表!$C$4:$D$103,2,FALSE),"")</f>
        <v/>
      </c>
      <c r="AL8" s="7" t="str">
        <f>IFERROR(VLOOKUP(AH8,参加者一覧表!$C$4:$D$103,2,FALSE),"")</f>
        <v/>
      </c>
      <c r="AM8" s="7" t="str">
        <f t="shared" si="20"/>
        <v/>
      </c>
    </row>
    <row r="9" spans="1:39" s="8" customFormat="1" ht="15" customHeight="1" x14ac:dyDescent="0.2">
      <c r="A9" s="114" t="str">
        <f t="shared" si="2"/>
        <v/>
      </c>
      <c r="B9" s="87" t="str">
        <f t="shared" si="22"/>
        <v/>
      </c>
      <c r="C9" s="32"/>
      <c r="D9" s="25"/>
      <c r="E9" s="201" t="str">
        <f t="shared" si="21"/>
        <v/>
      </c>
      <c r="F9" s="28" t="str">
        <f t="shared" si="3"/>
        <v/>
      </c>
      <c r="G9" s="282"/>
      <c r="H9" s="26"/>
      <c r="I9" s="185"/>
      <c r="J9" s="320"/>
      <c r="K9" s="196"/>
      <c r="L9" s="29">
        <f t="shared" si="4"/>
        <v>0</v>
      </c>
      <c r="M9" s="43"/>
      <c r="N9" s="44"/>
      <c r="O9" s="44"/>
      <c r="P9" s="45"/>
      <c r="R9" s="8" t="str">
        <f t="shared" si="0"/>
        <v/>
      </c>
      <c r="S9" s="197" t="str">
        <f t="shared" si="5"/>
        <v/>
      </c>
      <c r="T9" s="197" t="str">
        <f t="shared" si="6"/>
        <v/>
      </c>
      <c r="U9" s="85" t="str">
        <f t="shared" si="7"/>
        <v/>
      </c>
      <c r="V9" s="85" t="str">
        <f t="shared" si="8"/>
        <v/>
      </c>
      <c r="W9" s="85" t="str">
        <f t="shared" si="9"/>
        <v/>
      </c>
      <c r="X9" s="85" t="str">
        <f t="shared" si="10"/>
        <v/>
      </c>
      <c r="Y9" s="85" t="str">
        <f t="shared" si="11"/>
        <v/>
      </c>
      <c r="Z9" s="85" t="str">
        <f t="shared" si="1"/>
        <v/>
      </c>
      <c r="AA9" s="85" t="str">
        <f t="shared" si="12"/>
        <v/>
      </c>
      <c r="AB9" s="85" t="str">
        <f t="shared" si="13"/>
        <v/>
      </c>
      <c r="AC9" s="188" t="str">
        <f t="shared" si="14"/>
        <v/>
      </c>
      <c r="AD9" s="191">
        <f t="shared" si="15"/>
        <v>0</v>
      </c>
      <c r="AE9" s="191">
        <f t="shared" si="16"/>
        <v>0</v>
      </c>
      <c r="AF9" s="191">
        <f t="shared" si="17"/>
        <v>0</v>
      </c>
      <c r="AG9" s="191">
        <f t="shared" si="18"/>
        <v>0</v>
      </c>
      <c r="AH9" s="191">
        <f t="shared" si="19"/>
        <v>0</v>
      </c>
      <c r="AI9" s="7" t="str">
        <f>IFERROR(VLOOKUP(AE9,参加者一覧表!$C$4:$D$103,2,FALSE),"")</f>
        <v/>
      </c>
      <c r="AJ9" s="7" t="str">
        <f>IFERROR(VLOOKUP(AF9,参加者一覧表!$C$4:$D$103,2,FALSE),"")</f>
        <v/>
      </c>
      <c r="AK9" s="7" t="str">
        <f>IFERROR(VLOOKUP(AG9,参加者一覧表!$C$4:$D$103,2,FALSE),"")</f>
        <v/>
      </c>
      <c r="AL9" s="7" t="str">
        <f>IFERROR(VLOOKUP(AH9,参加者一覧表!$C$4:$D$103,2,FALSE),"")</f>
        <v/>
      </c>
      <c r="AM9" s="7" t="str">
        <f t="shared" si="20"/>
        <v/>
      </c>
    </row>
    <row r="10" spans="1:39" s="8" customFormat="1" ht="15" customHeight="1" x14ac:dyDescent="0.2">
      <c r="A10" s="114" t="str">
        <f t="shared" si="2"/>
        <v/>
      </c>
      <c r="B10" s="87" t="str">
        <f t="shared" si="22"/>
        <v/>
      </c>
      <c r="C10" s="32"/>
      <c r="D10" s="25"/>
      <c r="E10" s="201" t="str">
        <f t="shared" si="21"/>
        <v/>
      </c>
      <c r="F10" s="28" t="str">
        <f t="shared" si="3"/>
        <v/>
      </c>
      <c r="G10" s="282"/>
      <c r="H10" s="26"/>
      <c r="I10" s="185"/>
      <c r="J10" s="320"/>
      <c r="K10" s="196"/>
      <c r="L10" s="29">
        <f t="shared" si="4"/>
        <v>0</v>
      </c>
      <c r="M10" s="43"/>
      <c r="N10" s="44"/>
      <c r="O10" s="44"/>
      <c r="P10" s="45"/>
      <c r="R10" s="8" t="str">
        <f t="shared" si="0"/>
        <v/>
      </c>
      <c r="S10" s="197" t="str">
        <f t="shared" si="5"/>
        <v/>
      </c>
      <c r="T10" s="197" t="str">
        <f t="shared" si="6"/>
        <v/>
      </c>
      <c r="U10" s="85" t="str">
        <f t="shared" si="7"/>
        <v/>
      </c>
      <c r="V10" s="85" t="str">
        <f t="shared" si="8"/>
        <v/>
      </c>
      <c r="W10" s="85" t="str">
        <f t="shared" si="9"/>
        <v/>
      </c>
      <c r="X10" s="85" t="str">
        <f t="shared" si="10"/>
        <v/>
      </c>
      <c r="Y10" s="85" t="str">
        <f t="shared" si="11"/>
        <v/>
      </c>
      <c r="Z10" s="85" t="str">
        <f t="shared" si="1"/>
        <v/>
      </c>
      <c r="AA10" s="85" t="str">
        <f t="shared" si="12"/>
        <v/>
      </c>
      <c r="AB10" s="85" t="str">
        <f t="shared" si="13"/>
        <v/>
      </c>
      <c r="AC10" s="188" t="str">
        <f t="shared" si="14"/>
        <v/>
      </c>
      <c r="AD10" s="191">
        <f t="shared" si="15"/>
        <v>0</v>
      </c>
      <c r="AE10" s="191">
        <f t="shared" si="16"/>
        <v>0</v>
      </c>
      <c r="AF10" s="191">
        <f t="shared" si="17"/>
        <v>0</v>
      </c>
      <c r="AG10" s="191">
        <f t="shared" si="18"/>
        <v>0</v>
      </c>
      <c r="AH10" s="191">
        <f t="shared" si="19"/>
        <v>0</v>
      </c>
      <c r="AI10" s="7" t="str">
        <f>IFERROR(VLOOKUP(AE10,参加者一覧表!$C$4:$D$103,2,FALSE),"")</f>
        <v/>
      </c>
      <c r="AJ10" s="7" t="str">
        <f>IFERROR(VLOOKUP(AF10,参加者一覧表!$C$4:$D$103,2,FALSE),"")</f>
        <v/>
      </c>
      <c r="AK10" s="7" t="str">
        <f>IFERROR(VLOOKUP(AG10,参加者一覧表!$C$4:$D$103,2,FALSE),"")</f>
        <v/>
      </c>
      <c r="AL10" s="7" t="str">
        <f>IFERROR(VLOOKUP(AH10,参加者一覧表!$C$4:$D$103,2,FALSE),"")</f>
        <v/>
      </c>
      <c r="AM10" s="7" t="str">
        <f t="shared" si="20"/>
        <v/>
      </c>
    </row>
    <row r="11" spans="1:39" s="8" customFormat="1" ht="15" customHeight="1" x14ac:dyDescent="0.2">
      <c r="A11" s="114" t="str">
        <f t="shared" si="2"/>
        <v/>
      </c>
      <c r="B11" s="87" t="str">
        <f t="shared" si="22"/>
        <v/>
      </c>
      <c r="C11" s="32"/>
      <c r="D11" s="25"/>
      <c r="E11" s="201" t="str">
        <f t="shared" si="21"/>
        <v/>
      </c>
      <c r="F11" s="28" t="str">
        <f t="shared" si="3"/>
        <v/>
      </c>
      <c r="G11" s="282"/>
      <c r="H11" s="26"/>
      <c r="I11" s="185"/>
      <c r="J11" s="320"/>
      <c r="K11" s="196"/>
      <c r="L11" s="29">
        <f t="shared" si="4"/>
        <v>0</v>
      </c>
      <c r="M11" s="43"/>
      <c r="N11" s="44"/>
      <c r="O11" s="44"/>
      <c r="P11" s="45"/>
      <c r="R11" s="8" t="str">
        <f t="shared" si="0"/>
        <v/>
      </c>
      <c r="S11" s="197" t="str">
        <f t="shared" si="5"/>
        <v/>
      </c>
      <c r="T11" s="197" t="str">
        <f t="shared" si="6"/>
        <v/>
      </c>
      <c r="U11" s="85" t="str">
        <f t="shared" si="7"/>
        <v/>
      </c>
      <c r="V11" s="85" t="str">
        <f t="shared" si="8"/>
        <v/>
      </c>
      <c r="W11" s="85" t="str">
        <f t="shared" si="9"/>
        <v/>
      </c>
      <c r="X11" s="85" t="str">
        <f t="shared" si="10"/>
        <v/>
      </c>
      <c r="Y11" s="85" t="str">
        <f t="shared" si="11"/>
        <v/>
      </c>
      <c r="Z11" s="85" t="str">
        <f t="shared" si="1"/>
        <v/>
      </c>
      <c r="AA11" s="85" t="str">
        <f t="shared" si="12"/>
        <v/>
      </c>
      <c r="AB11" s="85" t="str">
        <f t="shared" si="13"/>
        <v/>
      </c>
      <c r="AC11" s="188" t="str">
        <f t="shared" si="14"/>
        <v/>
      </c>
      <c r="AD11" s="191">
        <f t="shared" si="15"/>
        <v>0</v>
      </c>
      <c r="AE11" s="191">
        <f t="shared" si="16"/>
        <v>0</v>
      </c>
      <c r="AF11" s="191">
        <f t="shared" si="17"/>
        <v>0</v>
      </c>
      <c r="AG11" s="191">
        <f t="shared" si="18"/>
        <v>0</v>
      </c>
      <c r="AH11" s="191">
        <f t="shared" si="19"/>
        <v>0</v>
      </c>
      <c r="AI11" s="7" t="str">
        <f>IFERROR(VLOOKUP(AE11,参加者一覧表!$C$4:$D$103,2,FALSE),"")</f>
        <v/>
      </c>
      <c r="AJ11" s="7" t="str">
        <f>IFERROR(VLOOKUP(AF11,参加者一覧表!$C$4:$D$103,2,FALSE),"")</f>
        <v/>
      </c>
      <c r="AK11" s="7" t="str">
        <f>IFERROR(VLOOKUP(AG11,参加者一覧表!$C$4:$D$103,2,FALSE),"")</f>
        <v/>
      </c>
      <c r="AL11" s="7" t="str">
        <f>IFERROR(VLOOKUP(AH11,参加者一覧表!$C$4:$D$103,2,FALSE),"")</f>
        <v/>
      </c>
      <c r="AM11" s="7" t="str">
        <f t="shared" si="20"/>
        <v/>
      </c>
    </row>
    <row r="12" spans="1:39" s="8" customFormat="1" ht="15" customHeight="1" x14ac:dyDescent="0.2">
      <c r="A12" s="114" t="str">
        <f t="shared" si="2"/>
        <v/>
      </c>
      <c r="B12" s="87" t="str">
        <f t="shared" si="22"/>
        <v/>
      </c>
      <c r="C12" s="32"/>
      <c r="D12" s="25"/>
      <c r="E12" s="201" t="str">
        <f t="shared" si="21"/>
        <v/>
      </c>
      <c r="F12" s="28" t="str">
        <f t="shared" si="3"/>
        <v/>
      </c>
      <c r="G12" s="282"/>
      <c r="H12" s="26"/>
      <c r="I12" s="185"/>
      <c r="J12" s="320"/>
      <c r="K12" s="196"/>
      <c r="L12" s="29">
        <f t="shared" si="4"/>
        <v>0</v>
      </c>
      <c r="M12" s="43"/>
      <c r="N12" s="44"/>
      <c r="O12" s="44"/>
      <c r="P12" s="45"/>
      <c r="R12" s="8" t="str">
        <f t="shared" si="0"/>
        <v/>
      </c>
      <c r="S12" s="197" t="str">
        <f t="shared" si="5"/>
        <v/>
      </c>
      <c r="T12" s="197" t="str">
        <f t="shared" si="6"/>
        <v/>
      </c>
      <c r="U12" s="85" t="str">
        <f t="shared" si="7"/>
        <v/>
      </c>
      <c r="V12" s="85" t="str">
        <f t="shared" si="8"/>
        <v/>
      </c>
      <c r="W12" s="85" t="str">
        <f t="shared" si="9"/>
        <v/>
      </c>
      <c r="X12" s="85" t="str">
        <f t="shared" si="10"/>
        <v/>
      </c>
      <c r="Y12" s="85" t="str">
        <f t="shared" si="11"/>
        <v/>
      </c>
      <c r="Z12" s="85" t="str">
        <f t="shared" si="1"/>
        <v/>
      </c>
      <c r="AA12" s="85" t="str">
        <f t="shared" si="12"/>
        <v/>
      </c>
      <c r="AB12" s="85" t="str">
        <f t="shared" si="13"/>
        <v/>
      </c>
      <c r="AC12" s="188" t="str">
        <f t="shared" si="14"/>
        <v/>
      </c>
      <c r="AD12" s="191">
        <f t="shared" si="15"/>
        <v>0</v>
      </c>
      <c r="AE12" s="191">
        <f t="shared" si="16"/>
        <v>0</v>
      </c>
      <c r="AF12" s="191">
        <f t="shared" si="17"/>
        <v>0</v>
      </c>
      <c r="AG12" s="191">
        <f t="shared" si="18"/>
        <v>0</v>
      </c>
      <c r="AH12" s="191">
        <f t="shared" si="19"/>
        <v>0</v>
      </c>
      <c r="AI12" s="7" t="str">
        <f>IFERROR(VLOOKUP(AE12,参加者一覧表!$C$4:$D$103,2,FALSE),"")</f>
        <v/>
      </c>
      <c r="AJ12" s="7" t="str">
        <f>IFERROR(VLOOKUP(AF12,参加者一覧表!$C$4:$D$103,2,FALSE),"")</f>
        <v/>
      </c>
      <c r="AK12" s="7" t="str">
        <f>IFERROR(VLOOKUP(AG12,参加者一覧表!$C$4:$D$103,2,FALSE),"")</f>
        <v/>
      </c>
      <c r="AL12" s="7" t="str">
        <f>IFERROR(VLOOKUP(AH12,参加者一覧表!$C$4:$D$103,2,FALSE),"")</f>
        <v/>
      </c>
      <c r="AM12" s="7" t="str">
        <f t="shared" si="20"/>
        <v/>
      </c>
    </row>
    <row r="13" spans="1:39" s="8" customFormat="1" ht="15" customHeight="1" x14ac:dyDescent="0.2">
      <c r="A13" s="114" t="str">
        <f t="shared" si="2"/>
        <v/>
      </c>
      <c r="B13" s="87" t="str">
        <f t="shared" si="22"/>
        <v/>
      </c>
      <c r="C13" s="32"/>
      <c r="D13" s="25"/>
      <c r="E13" s="201" t="str">
        <f t="shared" si="21"/>
        <v/>
      </c>
      <c r="F13" s="28" t="str">
        <f t="shared" si="3"/>
        <v/>
      </c>
      <c r="G13" s="282"/>
      <c r="H13" s="26"/>
      <c r="I13" s="185"/>
      <c r="J13" s="320"/>
      <c r="K13" s="196"/>
      <c r="L13" s="29">
        <f t="shared" si="4"/>
        <v>0</v>
      </c>
      <c r="M13" s="43"/>
      <c r="N13" s="44"/>
      <c r="O13" s="44"/>
      <c r="P13" s="45"/>
      <c r="R13" s="8" t="str">
        <f t="shared" si="0"/>
        <v/>
      </c>
      <c r="S13" s="197" t="str">
        <f t="shared" si="5"/>
        <v/>
      </c>
      <c r="T13" s="197" t="str">
        <f t="shared" si="6"/>
        <v/>
      </c>
      <c r="U13" s="85" t="str">
        <f t="shared" si="7"/>
        <v/>
      </c>
      <c r="V13" s="85" t="str">
        <f t="shared" si="8"/>
        <v/>
      </c>
      <c r="W13" s="85" t="str">
        <f t="shared" si="9"/>
        <v/>
      </c>
      <c r="X13" s="85" t="str">
        <f t="shared" si="10"/>
        <v/>
      </c>
      <c r="Y13" s="85" t="str">
        <f t="shared" si="11"/>
        <v/>
      </c>
      <c r="Z13" s="85" t="str">
        <f t="shared" si="1"/>
        <v/>
      </c>
      <c r="AA13" s="85" t="str">
        <f t="shared" si="12"/>
        <v/>
      </c>
      <c r="AB13" s="85" t="str">
        <f t="shared" si="13"/>
        <v/>
      </c>
      <c r="AC13" s="188" t="str">
        <f t="shared" si="14"/>
        <v/>
      </c>
      <c r="AD13" s="191">
        <f t="shared" si="15"/>
        <v>0</v>
      </c>
      <c r="AE13" s="191">
        <f t="shared" si="16"/>
        <v>0</v>
      </c>
      <c r="AF13" s="191">
        <f t="shared" si="17"/>
        <v>0</v>
      </c>
      <c r="AG13" s="191">
        <f t="shared" si="18"/>
        <v>0</v>
      </c>
      <c r="AH13" s="191">
        <f t="shared" si="19"/>
        <v>0</v>
      </c>
      <c r="AI13" s="7" t="str">
        <f>IFERROR(VLOOKUP(AE13,参加者一覧表!$C$4:$D$103,2,FALSE),"")</f>
        <v/>
      </c>
      <c r="AJ13" s="7" t="str">
        <f>IFERROR(VLOOKUP(AF13,参加者一覧表!$C$4:$D$103,2,FALSE),"")</f>
        <v/>
      </c>
      <c r="AK13" s="7" t="str">
        <f>IFERROR(VLOOKUP(AG13,参加者一覧表!$C$4:$D$103,2,FALSE),"")</f>
        <v/>
      </c>
      <c r="AL13" s="7" t="str">
        <f>IFERROR(VLOOKUP(AH13,参加者一覧表!$C$4:$D$103,2,FALSE),"")</f>
        <v/>
      </c>
      <c r="AM13" s="7" t="str">
        <f t="shared" si="20"/>
        <v/>
      </c>
    </row>
    <row r="14" spans="1:39" s="8" customFormat="1" ht="15" customHeight="1" x14ac:dyDescent="0.2">
      <c r="A14" s="114" t="str">
        <f t="shared" si="2"/>
        <v/>
      </c>
      <c r="B14" s="87" t="str">
        <f t="shared" si="22"/>
        <v/>
      </c>
      <c r="C14" s="32"/>
      <c r="D14" s="25"/>
      <c r="E14" s="201" t="str">
        <f t="shared" si="21"/>
        <v/>
      </c>
      <c r="F14" s="28" t="str">
        <f t="shared" si="3"/>
        <v/>
      </c>
      <c r="G14" s="282"/>
      <c r="H14" s="26"/>
      <c r="I14" s="185"/>
      <c r="J14" s="320"/>
      <c r="K14" s="196"/>
      <c r="L14" s="29">
        <f t="shared" si="4"/>
        <v>0</v>
      </c>
      <c r="M14" s="43"/>
      <c r="N14" s="44"/>
      <c r="O14" s="44"/>
      <c r="P14" s="45"/>
      <c r="R14" s="8" t="str">
        <f t="shared" si="0"/>
        <v/>
      </c>
      <c r="S14" s="197" t="str">
        <f t="shared" si="5"/>
        <v/>
      </c>
      <c r="T14" s="197" t="str">
        <f t="shared" si="6"/>
        <v/>
      </c>
      <c r="U14" s="85" t="str">
        <f t="shared" si="7"/>
        <v/>
      </c>
      <c r="V14" s="85" t="str">
        <f t="shared" si="8"/>
        <v/>
      </c>
      <c r="W14" s="85" t="str">
        <f t="shared" si="9"/>
        <v/>
      </c>
      <c r="X14" s="85" t="str">
        <f t="shared" si="10"/>
        <v/>
      </c>
      <c r="Y14" s="85" t="str">
        <f t="shared" si="11"/>
        <v/>
      </c>
      <c r="Z14" s="85" t="str">
        <f t="shared" si="1"/>
        <v/>
      </c>
      <c r="AA14" s="85" t="str">
        <f t="shared" si="12"/>
        <v/>
      </c>
      <c r="AB14" s="85" t="str">
        <f t="shared" si="13"/>
        <v/>
      </c>
      <c r="AC14" s="188" t="str">
        <f t="shared" si="14"/>
        <v/>
      </c>
      <c r="AD14" s="191">
        <f t="shared" si="15"/>
        <v>0</v>
      </c>
      <c r="AE14" s="191">
        <f t="shared" si="16"/>
        <v>0</v>
      </c>
      <c r="AF14" s="191">
        <f t="shared" si="17"/>
        <v>0</v>
      </c>
      <c r="AG14" s="191">
        <f t="shared" si="18"/>
        <v>0</v>
      </c>
      <c r="AH14" s="191">
        <f t="shared" si="19"/>
        <v>0</v>
      </c>
      <c r="AI14" s="7" t="str">
        <f>IFERROR(VLOOKUP(AE14,参加者一覧表!$C$4:$D$103,2,FALSE),"")</f>
        <v/>
      </c>
      <c r="AJ14" s="7" t="str">
        <f>IFERROR(VLOOKUP(AF14,参加者一覧表!$C$4:$D$103,2,FALSE),"")</f>
        <v/>
      </c>
      <c r="AK14" s="7" t="str">
        <f>IFERROR(VLOOKUP(AG14,参加者一覧表!$C$4:$D$103,2,FALSE),"")</f>
        <v/>
      </c>
      <c r="AL14" s="7" t="str">
        <f>IFERROR(VLOOKUP(AH14,参加者一覧表!$C$4:$D$103,2,FALSE),"")</f>
        <v/>
      </c>
      <c r="AM14" s="7" t="str">
        <f t="shared" si="20"/>
        <v/>
      </c>
    </row>
    <row r="15" spans="1:39" s="8" customFormat="1" ht="15" customHeight="1" x14ac:dyDescent="0.2">
      <c r="A15" s="114" t="str">
        <f t="shared" si="2"/>
        <v/>
      </c>
      <c r="B15" s="87" t="str">
        <f t="shared" si="22"/>
        <v/>
      </c>
      <c r="C15" s="32"/>
      <c r="D15" s="25"/>
      <c r="E15" s="201" t="str">
        <f t="shared" si="21"/>
        <v/>
      </c>
      <c r="F15" s="28" t="str">
        <f t="shared" si="3"/>
        <v/>
      </c>
      <c r="G15" s="282"/>
      <c r="H15" s="26"/>
      <c r="I15" s="185"/>
      <c r="J15" s="320"/>
      <c r="K15" s="196"/>
      <c r="L15" s="29">
        <f t="shared" si="4"/>
        <v>0</v>
      </c>
      <c r="M15" s="43"/>
      <c r="N15" s="44"/>
      <c r="O15" s="44"/>
      <c r="P15" s="45"/>
      <c r="R15" s="8" t="str">
        <f t="shared" si="0"/>
        <v/>
      </c>
      <c r="S15" s="197" t="str">
        <f t="shared" si="5"/>
        <v/>
      </c>
      <c r="T15" s="197" t="str">
        <f t="shared" si="6"/>
        <v/>
      </c>
      <c r="U15" s="85" t="str">
        <f t="shared" si="7"/>
        <v/>
      </c>
      <c r="V15" s="85" t="str">
        <f t="shared" si="8"/>
        <v/>
      </c>
      <c r="W15" s="85" t="str">
        <f t="shared" si="9"/>
        <v/>
      </c>
      <c r="X15" s="85" t="str">
        <f t="shared" si="10"/>
        <v/>
      </c>
      <c r="Y15" s="85" t="str">
        <f t="shared" si="11"/>
        <v/>
      </c>
      <c r="Z15" s="85" t="str">
        <f t="shared" si="1"/>
        <v/>
      </c>
      <c r="AA15" s="85" t="str">
        <f t="shared" si="12"/>
        <v/>
      </c>
      <c r="AB15" s="85" t="str">
        <f t="shared" si="13"/>
        <v/>
      </c>
      <c r="AC15" s="188" t="str">
        <f t="shared" si="14"/>
        <v/>
      </c>
      <c r="AD15" s="191">
        <f t="shared" si="15"/>
        <v>0</v>
      </c>
      <c r="AE15" s="191">
        <f t="shared" si="16"/>
        <v>0</v>
      </c>
      <c r="AF15" s="191">
        <f t="shared" si="17"/>
        <v>0</v>
      </c>
      <c r="AG15" s="191">
        <f t="shared" si="18"/>
        <v>0</v>
      </c>
      <c r="AH15" s="191">
        <f t="shared" si="19"/>
        <v>0</v>
      </c>
      <c r="AI15" s="7" t="str">
        <f>IFERROR(VLOOKUP(AE15,参加者一覧表!$C$4:$D$103,2,FALSE),"")</f>
        <v/>
      </c>
      <c r="AJ15" s="7" t="str">
        <f>IFERROR(VLOOKUP(AF15,参加者一覧表!$C$4:$D$103,2,FALSE),"")</f>
        <v/>
      </c>
      <c r="AK15" s="7" t="str">
        <f>IFERROR(VLOOKUP(AG15,参加者一覧表!$C$4:$D$103,2,FALSE),"")</f>
        <v/>
      </c>
      <c r="AL15" s="7" t="str">
        <f>IFERROR(VLOOKUP(AH15,参加者一覧表!$C$4:$D$103,2,FALSE),"")</f>
        <v/>
      </c>
      <c r="AM15" s="7" t="str">
        <f t="shared" si="20"/>
        <v/>
      </c>
    </row>
    <row r="16" spans="1:39" ht="15" customHeight="1" x14ac:dyDescent="0.2">
      <c r="A16" s="114" t="str">
        <f t="shared" si="2"/>
        <v/>
      </c>
      <c r="B16" s="87" t="str">
        <f t="shared" si="22"/>
        <v/>
      </c>
      <c r="C16" s="32"/>
      <c r="D16" s="25"/>
      <c r="E16" s="201" t="str">
        <f t="shared" si="21"/>
        <v/>
      </c>
      <c r="F16" s="28" t="str">
        <f>IF(E16="","",(VLOOKUP(E16,RELAY,2)))</f>
        <v/>
      </c>
      <c r="G16" s="282"/>
      <c r="H16" s="26"/>
      <c r="I16" s="185"/>
      <c r="J16" s="320"/>
      <c r="K16" s="196"/>
      <c r="L16" s="29">
        <f t="shared" si="4"/>
        <v>0</v>
      </c>
      <c r="M16" s="43"/>
      <c r="N16" s="44"/>
      <c r="O16" s="44"/>
      <c r="P16" s="45"/>
      <c r="R16" s="8" t="str">
        <f t="shared" si="0"/>
        <v/>
      </c>
      <c r="S16" s="197" t="str">
        <f t="shared" si="5"/>
        <v/>
      </c>
      <c r="T16" s="197" t="str">
        <f t="shared" si="6"/>
        <v/>
      </c>
      <c r="U16" s="85" t="str">
        <f t="shared" si="7"/>
        <v/>
      </c>
      <c r="V16" s="85" t="str">
        <f t="shared" si="8"/>
        <v/>
      </c>
      <c r="W16" s="85" t="str">
        <f t="shared" si="9"/>
        <v/>
      </c>
      <c r="X16" s="85" t="str">
        <f t="shared" si="10"/>
        <v/>
      </c>
      <c r="Y16" s="85" t="str">
        <f t="shared" si="11"/>
        <v/>
      </c>
      <c r="Z16" s="85" t="str">
        <f t="shared" si="1"/>
        <v/>
      </c>
      <c r="AA16" s="85" t="str">
        <f t="shared" si="12"/>
        <v/>
      </c>
      <c r="AB16" s="85" t="str">
        <f t="shared" si="13"/>
        <v/>
      </c>
      <c r="AC16" s="188" t="str">
        <f t="shared" si="14"/>
        <v/>
      </c>
      <c r="AD16" s="191">
        <f t="shared" si="15"/>
        <v>0</v>
      </c>
      <c r="AE16" s="191">
        <f t="shared" si="16"/>
        <v>0</v>
      </c>
      <c r="AF16" s="191">
        <f t="shared" si="17"/>
        <v>0</v>
      </c>
      <c r="AG16" s="191">
        <f t="shared" si="18"/>
        <v>0</v>
      </c>
      <c r="AH16" s="191">
        <f t="shared" si="19"/>
        <v>0</v>
      </c>
      <c r="AI16" s="7" t="str">
        <f>IFERROR(VLOOKUP(AE16,参加者一覧表!$C$4:$D$103,2,FALSE),"")</f>
        <v/>
      </c>
      <c r="AJ16" s="7" t="str">
        <f>IFERROR(VLOOKUP(AF16,参加者一覧表!$C$4:$D$103,2,FALSE),"")</f>
        <v/>
      </c>
      <c r="AK16" s="7" t="str">
        <f>IFERROR(VLOOKUP(AG16,参加者一覧表!$C$4:$D$103,2,FALSE),"")</f>
        <v/>
      </c>
      <c r="AL16" s="7" t="str">
        <f>IFERROR(VLOOKUP(AH16,参加者一覧表!$C$4:$D$103,2,FALSE),"")</f>
        <v/>
      </c>
      <c r="AM16" s="7" t="str">
        <f t="shared" si="20"/>
        <v/>
      </c>
    </row>
    <row r="17" spans="1:39" ht="15" customHeight="1" x14ac:dyDescent="0.2">
      <c r="A17" s="114" t="str">
        <f t="shared" si="2"/>
        <v/>
      </c>
      <c r="B17" s="87" t="str">
        <f t="shared" si="22"/>
        <v/>
      </c>
      <c r="C17" s="33"/>
      <c r="D17" s="25"/>
      <c r="E17" s="201" t="str">
        <f t="shared" si="21"/>
        <v/>
      </c>
      <c r="F17" s="28" t="str">
        <f t="shared" si="3"/>
        <v/>
      </c>
      <c r="G17" s="282"/>
      <c r="H17" s="26"/>
      <c r="I17" s="185"/>
      <c r="J17" s="320"/>
      <c r="K17" s="196"/>
      <c r="L17" s="29">
        <f t="shared" si="4"/>
        <v>0</v>
      </c>
      <c r="M17" s="43"/>
      <c r="N17" s="44"/>
      <c r="O17" s="44"/>
      <c r="P17" s="45"/>
      <c r="R17" s="8" t="str">
        <f t="shared" si="0"/>
        <v/>
      </c>
      <c r="S17" s="197" t="str">
        <f t="shared" si="5"/>
        <v/>
      </c>
      <c r="T17" s="197" t="str">
        <f t="shared" si="6"/>
        <v/>
      </c>
      <c r="U17" s="85" t="str">
        <f t="shared" si="7"/>
        <v/>
      </c>
      <c r="V17" s="85" t="str">
        <f t="shared" si="8"/>
        <v/>
      </c>
      <c r="W17" s="85" t="str">
        <f t="shared" si="9"/>
        <v/>
      </c>
      <c r="X17" s="85" t="str">
        <f t="shared" si="10"/>
        <v/>
      </c>
      <c r="Y17" s="85" t="str">
        <f t="shared" si="11"/>
        <v/>
      </c>
      <c r="Z17" s="85" t="str">
        <f t="shared" si="1"/>
        <v/>
      </c>
      <c r="AA17" s="85" t="str">
        <f t="shared" si="12"/>
        <v/>
      </c>
      <c r="AB17" s="85" t="str">
        <f t="shared" si="13"/>
        <v/>
      </c>
      <c r="AC17" s="188" t="str">
        <f t="shared" si="14"/>
        <v/>
      </c>
      <c r="AD17" s="191">
        <f t="shared" si="15"/>
        <v>0</v>
      </c>
      <c r="AE17" s="191">
        <f t="shared" si="16"/>
        <v>0</v>
      </c>
      <c r="AF17" s="191">
        <f t="shared" si="17"/>
        <v>0</v>
      </c>
      <c r="AG17" s="191">
        <f t="shared" si="18"/>
        <v>0</v>
      </c>
      <c r="AH17" s="191">
        <f t="shared" si="19"/>
        <v>0</v>
      </c>
      <c r="AI17" s="7" t="str">
        <f>IFERROR(VLOOKUP(AE17,参加者一覧表!$C$4:$D$103,2,FALSE),"")</f>
        <v/>
      </c>
      <c r="AJ17" s="7" t="str">
        <f>IFERROR(VLOOKUP(AF17,参加者一覧表!$C$4:$D$103,2,FALSE),"")</f>
        <v/>
      </c>
      <c r="AK17" s="7" t="str">
        <f>IFERROR(VLOOKUP(AG17,参加者一覧表!$C$4:$D$103,2,FALSE),"")</f>
        <v/>
      </c>
      <c r="AL17" s="7" t="str">
        <f>IFERROR(VLOOKUP(AH17,参加者一覧表!$C$4:$D$103,2,FALSE),"")</f>
        <v/>
      </c>
      <c r="AM17" s="7" t="str">
        <f t="shared" si="20"/>
        <v/>
      </c>
    </row>
    <row r="18" spans="1:39" ht="15" customHeight="1" x14ac:dyDescent="0.2">
      <c r="A18" s="114" t="str">
        <f t="shared" si="2"/>
        <v/>
      </c>
      <c r="B18" s="87" t="str">
        <f t="shared" si="22"/>
        <v/>
      </c>
      <c r="C18" s="33"/>
      <c r="D18" s="25"/>
      <c r="E18" s="201" t="str">
        <f t="shared" si="21"/>
        <v/>
      </c>
      <c r="F18" s="28" t="str">
        <f t="shared" si="3"/>
        <v/>
      </c>
      <c r="G18" s="282"/>
      <c r="H18" s="26"/>
      <c r="I18" s="185"/>
      <c r="J18" s="320"/>
      <c r="K18" s="196"/>
      <c r="L18" s="29">
        <f t="shared" si="4"/>
        <v>0</v>
      </c>
      <c r="M18" s="43"/>
      <c r="N18" s="44"/>
      <c r="O18" s="44"/>
      <c r="P18" s="45"/>
      <c r="R18" s="8" t="str">
        <f t="shared" si="0"/>
        <v/>
      </c>
      <c r="S18" s="197" t="str">
        <f t="shared" si="5"/>
        <v/>
      </c>
      <c r="T18" s="197" t="str">
        <f t="shared" si="6"/>
        <v/>
      </c>
      <c r="U18" s="85" t="str">
        <f t="shared" si="7"/>
        <v/>
      </c>
      <c r="V18" s="85" t="str">
        <f t="shared" si="8"/>
        <v/>
      </c>
      <c r="W18" s="85" t="str">
        <f t="shared" si="9"/>
        <v/>
      </c>
      <c r="X18" s="85" t="str">
        <f t="shared" si="10"/>
        <v/>
      </c>
      <c r="Y18" s="85" t="str">
        <f t="shared" si="11"/>
        <v/>
      </c>
      <c r="Z18" s="85" t="str">
        <f t="shared" si="1"/>
        <v/>
      </c>
      <c r="AA18" s="85" t="str">
        <f t="shared" si="12"/>
        <v/>
      </c>
      <c r="AB18" s="85" t="str">
        <f t="shared" si="13"/>
        <v/>
      </c>
      <c r="AC18" s="188" t="str">
        <f t="shared" si="14"/>
        <v/>
      </c>
      <c r="AD18" s="191">
        <f t="shared" si="15"/>
        <v>0</v>
      </c>
      <c r="AE18" s="191">
        <f t="shared" si="16"/>
        <v>0</v>
      </c>
      <c r="AF18" s="191">
        <f t="shared" si="17"/>
        <v>0</v>
      </c>
      <c r="AG18" s="191">
        <f t="shared" si="18"/>
        <v>0</v>
      </c>
      <c r="AH18" s="191">
        <f t="shared" si="19"/>
        <v>0</v>
      </c>
      <c r="AI18" s="7" t="str">
        <f>IFERROR(VLOOKUP(AE18,参加者一覧表!$C$4:$D$103,2,FALSE),"")</f>
        <v/>
      </c>
      <c r="AJ18" s="7" t="str">
        <f>IFERROR(VLOOKUP(AF18,参加者一覧表!$C$4:$D$103,2,FALSE),"")</f>
        <v/>
      </c>
      <c r="AK18" s="7" t="str">
        <f>IFERROR(VLOOKUP(AG18,参加者一覧表!$C$4:$D$103,2,FALSE),"")</f>
        <v/>
      </c>
      <c r="AL18" s="7" t="str">
        <f>IFERROR(VLOOKUP(AH18,参加者一覧表!$C$4:$D$103,2,FALSE),"")</f>
        <v/>
      </c>
      <c r="AM18" s="7" t="str">
        <f t="shared" si="20"/>
        <v/>
      </c>
    </row>
    <row r="19" spans="1:39" ht="15" customHeight="1" x14ac:dyDescent="0.2">
      <c r="A19" s="114" t="str">
        <f t="shared" si="2"/>
        <v/>
      </c>
      <c r="B19" s="87" t="str">
        <f t="shared" si="22"/>
        <v/>
      </c>
      <c r="C19" s="33"/>
      <c r="D19" s="25"/>
      <c r="E19" s="201" t="str">
        <f t="shared" si="21"/>
        <v/>
      </c>
      <c r="F19" s="28" t="str">
        <f t="shared" si="3"/>
        <v/>
      </c>
      <c r="G19" s="282"/>
      <c r="H19" s="26"/>
      <c r="I19" s="185"/>
      <c r="J19" s="320"/>
      <c r="K19" s="196"/>
      <c r="L19" s="29">
        <f t="shared" si="4"/>
        <v>0</v>
      </c>
      <c r="M19" s="43"/>
      <c r="N19" s="44"/>
      <c r="O19" s="44"/>
      <c r="P19" s="45"/>
      <c r="R19" s="8" t="str">
        <f t="shared" si="0"/>
        <v/>
      </c>
      <c r="S19" s="197" t="str">
        <f t="shared" si="5"/>
        <v/>
      </c>
      <c r="T19" s="197" t="str">
        <f t="shared" si="6"/>
        <v/>
      </c>
      <c r="U19" s="85" t="str">
        <f t="shared" si="7"/>
        <v/>
      </c>
      <c r="V19" s="85" t="str">
        <f t="shared" si="8"/>
        <v/>
      </c>
      <c r="W19" s="85" t="str">
        <f t="shared" si="9"/>
        <v/>
      </c>
      <c r="X19" s="85" t="str">
        <f t="shared" si="10"/>
        <v/>
      </c>
      <c r="Y19" s="85" t="str">
        <f t="shared" si="11"/>
        <v/>
      </c>
      <c r="Z19" s="85" t="str">
        <f t="shared" si="1"/>
        <v/>
      </c>
      <c r="AA19" s="85" t="str">
        <f t="shared" si="12"/>
        <v/>
      </c>
      <c r="AB19" s="85" t="str">
        <f t="shared" si="13"/>
        <v/>
      </c>
      <c r="AC19" s="188" t="str">
        <f t="shared" si="14"/>
        <v/>
      </c>
      <c r="AD19" s="191">
        <f t="shared" si="15"/>
        <v>0</v>
      </c>
      <c r="AE19" s="191">
        <f t="shared" si="16"/>
        <v>0</v>
      </c>
      <c r="AF19" s="191">
        <f t="shared" si="17"/>
        <v>0</v>
      </c>
      <c r="AG19" s="191">
        <f t="shared" si="18"/>
        <v>0</v>
      </c>
      <c r="AH19" s="191">
        <f t="shared" si="19"/>
        <v>0</v>
      </c>
      <c r="AI19" s="7" t="str">
        <f>IFERROR(VLOOKUP(AE19,参加者一覧表!$C$4:$D$103,2,FALSE),"")</f>
        <v/>
      </c>
      <c r="AJ19" s="7" t="str">
        <f>IFERROR(VLOOKUP(AF19,参加者一覧表!$C$4:$D$103,2,FALSE),"")</f>
        <v/>
      </c>
      <c r="AK19" s="7" t="str">
        <f>IFERROR(VLOOKUP(AG19,参加者一覧表!$C$4:$D$103,2,FALSE),"")</f>
        <v/>
      </c>
      <c r="AL19" s="7" t="str">
        <f>IFERROR(VLOOKUP(AH19,参加者一覧表!$C$4:$D$103,2,FALSE),"")</f>
        <v/>
      </c>
      <c r="AM19" s="7" t="str">
        <f t="shared" si="20"/>
        <v/>
      </c>
    </row>
    <row r="20" spans="1:39" ht="15" customHeight="1" x14ac:dyDescent="0.2">
      <c r="A20" s="114" t="str">
        <f t="shared" si="2"/>
        <v/>
      </c>
      <c r="B20" s="87" t="str">
        <f t="shared" si="22"/>
        <v/>
      </c>
      <c r="C20" s="33"/>
      <c r="D20" s="25"/>
      <c r="E20" s="201" t="str">
        <f t="shared" si="21"/>
        <v/>
      </c>
      <c r="F20" s="28" t="str">
        <f t="shared" si="3"/>
        <v/>
      </c>
      <c r="G20" s="282"/>
      <c r="H20" s="26"/>
      <c r="I20" s="185"/>
      <c r="J20" s="320"/>
      <c r="K20" s="196"/>
      <c r="L20" s="29">
        <f t="shared" si="4"/>
        <v>0</v>
      </c>
      <c r="M20" s="43"/>
      <c r="N20" s="44"/>
      <c r="O20" s="44"/>
      <c r="P20" s="45"/>
      <c r="R20" s="8" t="str">
        <f t="shared" si="0"/>
        <v/>
      </c>
      <c r="S20" s="197" t="str">
        <f t="shared" si="5"/>
        <v/>
      </c>
      <c r="T20" s="197" t="str">
        <f t="shared" si="6"/>
        <v/>
      </c>
      <c r="U20" s="85" t="str">
        <f t="shared" si="7"/>
        <v/>
      </c>
      <c r="V20" s="85" t="str">
        <f t="shared" si="8"/>
        <v/>
      </c>
      <c r="W20" s="85" t="str">
        <f t="shared" si="9"/>
        <v/>
      </c>
      <c r="X20" s="85" t="str">
        <f t="shared" si="10"/>
        <v/>
      </c>
      <c r="Y20" s="85" t="str">
        <f t="shared" si="11"/>
        <v/>
      </c>
      <c r="Z20" s="85" t="str">
        <f t="shared" si="1"/>
        <v/>
      </c>
      <c r="AA20" s="85" t="str">
        <f t="shared" si="12"/>
        <v/>
      </c>
      <c r="AB20" s="85" t="str">
        <f t="shared" si="13"/>
        <v/>
      </c>
      <c r="AC20" s="188" t="str">
        <f t="shared" si="14"/>
        <v/>
      </c>
      <c r="AD20" s="191">
        <f t="shared" si="15"/>
        <v>0</v>
      </c>
      <c r="AE20" s="191">
        <f t="shared" si="16"/>
        <v>0</v>
      </c>
      <c r="AF20" s="191">
        <f t="shared" si="17"/>
        <v>0</v>
      </c>
      <c r="AG20" s="191">
        <f t="shared" si="18"/>
        <v>0</v>
      </c>
      <c r="AH20" s="191">
        <f t="shared" si="19"/>
        <v>0</v>
      </c>
      <c r="AI20" s="7" t="str">
        <f>IFERROR(VLOOKUP(AE20,参加者一覧表!$C$4:$D$103,2,FALSE),"")</f>
        <v/>
      </c>
      <c r="AJ20" s="7" t="str">
        <f>IFERROR(VLOOKUP(AF20,参加者一覧表!$C$4:$D$103,2,FALSE),"")</f>
        <v/>
      </c>
      <c r="AK20" s="7" t="str">
        <f>IFERROR(VLOOKUP(AG20,参加者一覧表!$C$4:$D$103,2,FALSE),"")</f>
        <v/>
      </c>
      <c r="AL20" s="7" t="str">
        <f>IFERROR(VLOOKUP(AH20,参加者一覧表!$C$4:$D$103,2,FALSE),"")</f>
        <v/>
      </c>
      <c r="AM20" s="7" t="str">
        <f t="shared" si="20"/>
        <v/>
      </c>
    </row>
    <row r="21" spans="1:39" ht="15" customHeight="1" x14ac:dyDescent="0.2">
      <c r="A21" s="114" t="str">
        <f t="shared" si="2"/>
        <v/>
      </c>
      <c r="B21" s="87" t="str">
        <f t="shared" si="22"/>
        <v/>
      </c>
      <c r="C21" s="32"/>
      <c r="D21" s="25"/>
      <c r="E21" s="201" t="str">
        <f t="shared" si="21"/>
        <v/>
      </c>
      <c r="F21" s="28" t="str">
        <f t="shared" si="3"/>
        <v/>
      </c>
      <c r="G21" s="282"/>
      <c r="H21" s="26"/>
      <c r="I21" s="185"/>
      <c r="J21" s="320"/>
      <c r="K21" s="196"/>
      <c r="L21" s="29">
        <f t="shared" si="4"/>
        <v>0</v>
      </c>
      <c r="M21" s="43"/>
      <c r="N21" s="44"/>
      <c r="O21" s="44"/>
      <c r="P21" s="45"/>
      <c r="R21" s="8" t="str">
        <f t="shared" si="0"/>
        <v/>
      </c>
      <c r="S21" s="197" t="str">
        <f t="shared" si="5"/>
        <v/>
      </c>
      <c r="T21" s="197" t="str">
        <f t="shared" si="6"/>
        <v/>
      </c>
      <c r="U21" s="85" t="str">
        <f t="shared" si="7"/>
        <v/>
      </c>
      <c r="V21" s="85" t="str">
        <f t="shared" si="8"/>
        <v/>
      </c>
      <c r="W21" s="85" t="str">
        <f t="shared" si="9"/>
        <v/>
      </c>
      <c r="X21" s="85" t="str">
        <f t="shared" si="10"/>
        <v/>
      </c>
      <c r="Y21" s="85" t="str">
        <f t="shared" si="11"/>
        <v/>
      </c>
      <c r="Z21" s="85" t="str">
        <f t="shared" si="1"/>
        <v/>
      </c>
      <c r="AA21" s="85" t="str">
        <f t="shared" si="12"/>
        <v/>
      </c>
      <c r="AB21" s="85" t="str">
        <f t="shared" si="13"/>
        <v/>
      </c>
      <c r="AC21" s="188" t="str">
        <f t="shared" si="14"/>
        <v/>
      </c>
      <c r="AD21" s="191">
        <f t="shared" si="15"/>
        <v>0</v>
      </c>
      <c r="AE21" s="191">
        <f t="shared" si="16"/>
        <v>0</v>
      </c>
      <c r="AF21" s="191">
        <f t="shared" si="17"/>
        <v>0</v>
      </c>
      <c r="AG21" s="191">
        <f t="shared" si="18"/>
        <v>0</v>
      </c>
      <c r="AH21" s="191">
        <f t="shared" si="19"/>
        <v>0</v>
      </c>
      <c r="AI21" s="7" t="str">
        <f>IFERROR(VLOOKUP(AE21,参加者一覧表!$C$4:$D$103,2,FALSE),"")</f>
        <v/>
      </c>
      <c r="AJ21" s="7" t="str">
        <f>IFERROR(VLOOKUP(AF21,参加者一覧表!$C$4:$D$103,2,FALSE),"")</f>
        <v/>
      </c>
      <c r="AK21" s="7" t="str">
        <f>IFERROR(VLOOKUP(AG21,参加者一覧表!$C$4:$D$103,2,FALSE),"")</f>
        <v/>
      </c>
      <c r="AL21" s="7" t="str">
        <f>IFERROR(VLOOKUP(AH21,参加者一覧表!$C$4:$D$103,2,FALSE),"")</f>
        <v/>
      </c>
      <c r="AM21" s="7" t="str">
        <f t="shared" si="20"/>
        <v/>
      </c>
    </row>
    <row r="22" spans="1:39" ht="15" customHeight="1" x14ac:dyDescent="0.2">
      <c r="A22" s="114" t="str">
        <f t="shared" si="2"/>
        <v/>
      </c>
      <c r="B22" s="87" t="str">
        <f t="shared" si="22"/>
        <v/>
      </c>
      <c r="C22" s="32"/>
      <c r="D22" s="25"/>
      <c r="E22" s="201" t="str">
        <f t="shared" si="21"/>
        <v/>
      </c>
      <c r="F22" s="28" t="str">
        <f t="shared" si="3"/>
        <v/>
      </c>
      <c r="G22" s="282"/>
      <c r="H22" s="26"/>
      <c r="I22" s="185"/>
      <c r="J22" s="320"/>
      <c r="K22" s="196"/>
      <c r="L22" s="29">
        <f t="shared" si="4"/>
        <v>0</v>
      </c>
      <c r="M22" s="43"/>
      <c r="N22" s="44"/>
      <c r="O22" s="44"/>
      <c r="P22" s="45"/>
      <c r="R22" s="8" t="str">
        <f t="shared" si="0"/>
        <v/>
      </c>
      <c r="S22" s="197" t="str">
        <f t="shared" si="5"/>
        <v/>
      </c>
      <c r="T22" s="197" t="str">
        <f t="shared" si="6"/>
        <v/>
      </c>
      <c r="U22" s="85" t="str">
        <f t="shared" si="7"/>
        <v/>
      </c>
      <c r="V22" s="85" t="str">
        <f t="shared" si="8"/>
        <v/>
      </c>
      <c r="W22" s="85" t="str">
        <f t="shared" si="9"/>
        <v/>
      </c>
      <c r="X22" s="85" t="str">
        <f t="shared" si="10"/>
        <v/>
      </c>
      <c r="Y22" s="85" t="str">
        <f t="shared" si="11"/>
        <v/>
      </c>
      <c r="Z22" s="85" t="str">
        <f t="shared" si="1"/>
        <v/>
      </c>
      <c r="AA22" s="85" t="str">
        <f t="shared" si="12"/>
        <v/>
      </c>
      <c r="AB22" s="85" t="str">
        <f t="shared" si="13"/>
        <v/>
      </c>
      <c r="AC22" s="188" t="str">
        <f t="shared" si="14"/>
        <v/>
      </c>
      <c r="AD22" s="191">
        <f t="shared" si="15"/>
        <v>0</v>
      </c>
      <c r="AE22" s="191">
        <f t="shared" si="16"/>
        <v>0</v>
      </c>
      <c r="AF22" s="191">
        <f t="shared" si="17"/>
        <v>0</v>
      </c>
      <c r="AG22" s="191">
        <f t="shared" si="18"/>
        <v>0</v>
      </c>
      <c r="AH22" s="191">
        <f t="shared" si="19"/>
        <v>0</v>
      </c>
      <c r="AI22" s="7" t="str">
        <f>IFERROR(VLOOKUP(AE22,参加者一覧表!$C$4:$D$103,2,FALSE),"")</f>
        <v/>
      </c>
      <c r="AJ22" s="7" t="str">
        <f>IFERROR(VLOOKUP(AF22,参加者一覧表!$C$4:$D$103,2,FALSE),"")</f>
        <v/>
      </c>
      <c r="AK22" s="7" t="str">
        <f>IFERROR(VLOOKUP(AG22,参加者一覧表!$C$4:$D$103,2,FALSE),"")</f>
        <v/>
      </c>
      <c r="AL22" s="7" t="str">
        <f>IFERROR(VLOOKUP(AH22,参加者一覧表!$C$4:$D$103,2,FALSE),"")</f>
        <v/>
      </c>
      <c r="AM22" s="7" t="str">
        <f t="shared" si="20"/>
        <v/>
      </c>
    </row>
    <row r="23" spans="1:39" ht="15" customHeight="1" x14ac:dyDescent="0.2">
      <c r="A23" s="114" t="str">
        <f t="shared" si="2"/>
        <v/>
      </c>
      <c r="B23" s="87" t="str">
        <f t="shared" si="22"/>
        <v/>
      </c>
      <c r="C23" s="32"/>
      <c r="D23" s="25"/>
      <c r="E23" s="201" t="str">
        <f t="shared" si="21"/>
        <v/>
      </c>
      <c r="F23" s="28" t="str">
        <f t="shared" si="3"/>
        <v/>
      </c>
      <c r="G23" s="282"/>
      <c r="H23" s="26"/>
      <c r="I23" s="185"/>
      <c r="J23" s="320"/>
      <c r="K23" s="196"/>
      <c r="L23" s="29">
        <f t="shared" si="4"/>
        <v>0</v>
      </c>
      <c r="M23" s="43"/>
      <c r="N23" s="44"/>
      <c r="O23" s="44"/>
      <c r="P23" s="45"/>
      <c r="R23" s="8" t="str">
        <f t="shared" si="0"/>
        <v/>
      </c>
      <c r="S23" s="197" t="str">
        <f t="shared" si="5"/>
        <v/>
      </c>
      <c r="T23" s="197" t="str">
        <f t="shared" si="6"/>
        <v/>
      </c>
      <c r="U23" s="85" t="str">
        <f t="shared" si="7"/>
        <v/>
      </c>
      <c r="V23" s="85" t="str">
        <f t="shared" si="8"/>
        <v/>
      </c>
      <c r="W23" s="85" t="str">
        <f t="shared" si="9"/>
        <v/>
      </c>
      <c r="X23" s="85" t="str">
        <f t="shared" si="10"/>
        <v/>
      </c>
      <c r="Y23" s="85" t="str">
        <f t="shared" si="11"/>
        <v/>
      </c>
      <c r="Z23" s="85" t="str">
        <f t="shared" si="1"/>
        <v/>
      </c>
      <c r="AA23" s="85" t="str">
        <f t="shared" si="12"/>
        <v/>
      </c>
      <c r="AB23" s="85" t="str">
        <f t="shared" si="13"/>
        <v/>
      </c>
      <c r="AC23" s="188" t="str">
        <f t="shared" si="14"/>
        <v/>
      </c>
      <c r="AD23" s="191">
        <f t="shared" si="15"/>
        <v>0</v>
      </c>
      <c r="AE23" s="191">
        <f t="shared" si="16"/>
        <v>0</v>
      </c>
      <c r="AF23" s="191">
        <f t="shared" si="17"/>
        <v>0</v>
      </c>
      <c r="AG23" s="191">
        <f t="shared" si="18"/>
        <v>0</v>
      </c>
      <c r="AH23" s="191">
        <f t="shared" si="19"/>
        <v>0</v>
      </c>
      <c r="AI23" s="7" t="str">
        <f>IFERROR(VLOOKUP(AE23,参加者一覧表!$C$4:$D$103,2,FALSE),"")</f>
        <v/>
      </c>
      <c r="AJ23" s="7" t="str">
        <f>IFERROR(VLOOKUP(AF23,参加者一覧表!$C$4:$D$103,2,FALSE),"")</f>
        <v/>
      </c>
      <c r="AK23" s="7" t="str">
        <f>IFERROR(VLOOKUP(AG23,参加者一覧表!$C$4:$D$103,2,FALSE),"")</f>
        <v/>
      </c>
      <c r="AL23" s="7" t="str">
        <f>IFERROR(VLOOKUP(AH23,参加者一覧表!$C$4:$D$103,2,FALSE),"")</f>
        <v/>
      </c>
      <c r="AM23" s="7" t="str">
        <f t="shared" si="20"/>
        <v/>
      </c>
    </row>
    <row r="24" spans="1:39" ht="15" customHeight="1" x14ac:dyDescent="0.2">
      <c r="A24" s="114" t="str">
        <f t="shared" si="2"/>
        <v/>
      </c>
      <c r="B24" s="87" t="str">
        <f t="shared" si="22"/>
        <v/>
      </c>
      <c r="C24" s="32"/>
      <c r="D24" s="25"/>
      <c r="E24" s="201" t="str">
        <f t="shared" si="21"/>
        <v/>
      </c>
      <c r="F24" s="28" t="str">
        <f t="shared" si="3"/>
        <v/>
      </c>
      <c r="G24" s="282"/>
      <c r="H24" s="26"/>
      <c r="I24" s="185"/>
      <c r="J24" s="320"/>
      <c r="K24" s="196"/>
      <c r="L24" s="29">
        <f t="shared" si="4"/>
        <v>0</v>
      </c>
      <c r="M24" s="43"/>
      <c r="N24" s="44"/>
      <c r="O24" s="44"/>
      <c r="P24" s="45"/>
      <c r="R24" s="8" t="str">
        <f t="shared" si="0"/>
        <v/>
      </c>
      <c r="S24" s="197" t="str">
        <f t="shared" si="5"/>
        <v/>
      </c>
      <c r="T24" s="197" t="str">
        <f t="shared" si="6"/>
        <v/>
      </c>
      <c r="U24" s="85" t="str">
        <f t="shared" si="7"/>
        <v/>
      </c>
      <c r="V24" s="85" t="str">
        <f t="shared" si="8"/>
        <v/>
      </c>
      <c r="W24" s="85" t="str">
        <f t="shared" si="9"/>
        <v/>
      </c>
      <c r="X24" s="85" t="str">
        <f t="shared" si="10"/>
        <v/>
      </c>
      <c r="Y24" s="85" t="str">
        <f t="shared" si="11"/>
        <v/>
      </c>
      <c r="Z24" s="85" t="str">
        <f t="shared" si="1"/>
        <v/>
      </c>
      <c r="AA24" s="85" t="str">
        <f t="shared" si="12"/>
        <v/>
      </c>
      <c r="AB24" s="85" t="str">
        <f t="shared" si="13"/>
        <v/>
      </c>
      <c r="AC24" s="188" t="str">
        <f t="shared" si="14"/>
        <v/>
      </c>
      <c r="AD24" s="191">
        <f t="shared" si="15"/>
        <v>0</v>
      </c>
      <c r="AE24" s="191">
        <f t="shared" si="16"/>
        <v>0</v>
      </c>
      <c r="AF24" s="191">
        <f t="shared" si="17"/>
        <v>0</v>
      </c>
      <c r="AG24" s="191">
        <f t="shared" si="18"/>
        <v>0</v>
      </c>
      <c r="AH24" s="191">
        <f t="shared" si="19"/>
        <v>0</v>
      </c>
      <c r="AI24" s="7" t="str">
        <f>IFERROR(VLOOKUP(AE24,参加者一覧表!$C$4:$D$103,2,FALSE),"")</f>
        <v/>
      </c>
      <c r="AJ24" s="7" t="str">
        <f>IFERROR(VLOOKUP(AF24,参加者一覧表!$C$4:$D$103,2,FALSE),"")</f>
        <v/>
      </c>
      <c r="AK24" s="7" t="str">
        <f>IFERROR(VLOOKUP(AG24,参加者一覧表!$C$4:$D$103,2,FALSE),"")</f>
        <v/>
      </c>
      <c r="AL24" s="7" t="str">
        <f>IFERROR(VLOOKUP(AH24,参加者一覧表!$C$4:$D$103,2,FALSE),"")</f>
        <v/>
      </c>
      <c r="AM24" s="7" t="str">
        <f t="shared" si="20"/>
        <v/>
      </c>
    </row>
    <row r="25" spans="1:39" ht="15" customHeight="1" x14ac:dyDescent="0.2">
      <c r="A25" s="114" t="str">
        <f t="shared" si="2"/>
        <v/>
      </c>
      <c r="B25" s="87" t="str">
        <f t="shared" si="22"/>
        <v/>
      </c>
      <c r="C25" s="32"/>
      <c r="D25" s="25"/>
      <c r="E25" s="201" t="str">
        <f t="shared" si="21"/>
        <v/>
      </c>
      <c r="F25" s="28" t="str">
        <f t="shared" si="3"/>
        <v/>
      </c>
      <c r="G25" s="282"/>
      <c r="H25" s="26"/>
      <c r="I25" s="185"/>
      <c r="J25" s="320"/>
      <c r="K25" s="196"/>
      <c r="L25" s="29">
        <f t="shared" si="4"/>
        <v>0</v>
      </c>
      <c r="M25" s="43"/>
      <c r="N25" s="44"/>
      <c r="O25" s="44"/>
      <c r="P25" s="45"/>
      <c r="R25" s="8" t="str">
        <f t="shared" si="0"/>
        <v/>
      </c>
      <c r="S25" s="197" t="str">
        <f t="shared" si="5"/>
        <v/>
      </c>
      <c r="T25" s="197" t="str">
        <f t="shared" si="6"/>
        <v/>
      </c>
      <c r="U25" s="85" t="str">
        <f t="shared" si="7"/>
        <v/>
      </c>
      <c r="V25" s="85" t="str">
        <f t="shared" si="8"/>
        <v/>
      </c>
      <c r="W25" s="85" t="str">
        <f t="shared" si="9"/>
        <v/>
      </c>
      <c r="X25" s="85" t="str">
        <f t="shared" si="10"/>
        <v/>
      </c>
      <c r="Y25" s="85" t="str">
        <f t="shared" si="11"/>
        <v/>
      </c>
      <c r="Z25" s="85" t="str">
        <f t="shared" si="1"/>
        <v/>
      </c>
      <c r="AA25" s="85" t="str">
        <f t="shared" si="12"/>
        <v/>
      </c>
      <c r="AB25" s="85" t="str">
        <f t="shared" si="13"/>
        <v/>
      </c>
      <c r="AC25" s="188" t="str">
        <f t="shared" si="14"/>
        <v/>
      </c>
      <c r="AD25" s="191">
        <f t="shared" si="15"/>
        <v>0</v>
      </c>
      <c r="AE25" s="191">
        <f t="shared" si="16"/>
        <v>0</v>
      </c>
      <c r="AF25" s="191">
        <f t="shared" si="17"/>
        <v>0</v>
      </c>
      <c r="AG25" s="191">
        <f t="shared" si="18"/>
        <v>0</v>
      </c>
      <c r="AH25" s="191">
        <f t="shared" si="19"/>
        <v>0</v>
      </c>
      <c r="AI25" s="7" t="str">
        <f>IFERROR(VLOOKUP(AE25,参加者一覧表!$C$4:$D$103,2,FALSE),"")</f>
        <v/>
      </c>
      <c r="AJ25" s="7" t="str">
        <f>IFERROR(VLOOKUP(AF25,参加者一覧表!$C$4:$D$103,2,FALSE),"")</f>
        <v/>
      </c>
      <c r="AK25" s="7" t="str">
        <f>IFERROR(VLOOKUP(AG25,参加者一覧表!$C$4:$D$103,2,FALSE),"")</f>
        <v/>
      </c>
      <c r="AL25" s="7" t="str">
        <f>IFERROR(VLOOKUP(AH25,参加者一覧表!$C$4:$D$103,2,FALSE),"")</f>
        <v/>
      </c>
      <c r="AM25" s="7" t="str">
        <f t="shared" si="20"/>
        <v/>
      </c>
    </row>
    <row r="26" spans="1:39" ht="15" customHeight="1" x14ac:dyDescent="0.2">
      <c r="A26" s="114" t="str">
        <f t="shared" si="2"/>
        <v/>
      </c>
      <c r="B26" s="87" t="str">
        <f t="shared" si="22"/>
        <v/>
      </c>
      <c r="C26" s="32"/>
      <c r="D26" s="25"/>
      <c r="E26" s="201" t="str">
        <f t="shared" si="21"/>
        <v/>
      </c>
      <c r="F26" s="28" t="str">
        <f t="shared" si="3"/>
        <v/>
      </c>
      <c r="G26" s="282"/>
      <c r="H26" s="26"/>
      <c r="I26" s="185"/>
      <c r="J26" s="320"/>
      <c r="K26" s="196"/>
      <c r="L26" s="29">
        <f t="shared" si="4"/>
        <v>0</v>
      </c>
      <c r="M26" s="43"/>
      <c r="N26" s="44"/>
      <c r="O26" s="44"/>
      <c r="P26" s="45"/>
      <c r="R26" s="8" t="str">
        <f t="shared" si="0"/>
        <v/>
      </c>
      <c r="S26" s="197" t="str">
        <f t="shared" si="5"/>
        <v/>
      </c>
      <c r="T26" s="197" t="str">
        <f t="shared" si="6"/>
        <v/>
      </c>
      <c r="U26" s="85" t="str">
        <f t="shared" si="7"/>
        <v/>
      </c>
      <c r="V26" s="85" t="str">
        <f t="shared" si="8"/>
        <v/>
      </c>
      <c r="W26" s="85" t="str">
        <f t="shared" si="9"/>
        <v/>
      </c>
      <c r="X26" s="85" t="str">
        <f t="shared" si="10"/>
        <v/>
      </c>
      <c r="Y26" s="85" t="str">
        <f t="shared" si="11"/>
        <v/>
      </c>
      <c r="Z26" s="85" t="str">
        <f t="shared" si="1"/>
        <v/>
      </c>
      <c r="AA26" s="85" t="str">
        <f t="shared" si="12"/>
        <v/>
      </c>
      <c r="AB26" s="85" t="str">
        <f t="shared" si="13"/>
        <v/>
      </c>
      <c r="AC26" s="188" t="str">
        <f t="shared" si="14"/>
        <v/>
      </c>
      <c r="AD26" s="191">
        <f t="shared" si="15"/>
        <v>0</v>
      </c>
      <c r="AE26" s="191">
        <f t="shared" si="16"/>
        <v>0</v>
      </c>
      <c r="AF26" s="191">
        <f t="shared" si="17"/>
        <v>0</v>
      </c>
      <c r="AG26" s="191">
        <f t="shared" si="18"/>
        <v>0</v>
      </c>
      <c r="AH26" s="191">
        <f t="shared" si="19"/>
        <v>0</v>
      </c>
      <c r="AI26" s="7" t="str">
        <f>IFERROR(VLOOKUP(AE26,参加者一覧表!$C$4:$D$103,2,FALSE),"")</f>
        <v/>
      </c>
      <c r="AJ26" s="7" t="str">
        <f>IFERROR(VLOOKUP(AF26,参加者一覧表!$C$4:$D$103,2,FALSE),"")</f>
        <v/>
      </c>
      <c r="AK26" s="7" t="str">
        <f>IFERROR(VLOOKUP(AG26,参加者一覧表!$C$4:$D$103,2,FALSE),"")</f>
        <v/>
      </c>
      <c r="AL26" s="7" t="str">
        <f>IFERROR(VLOOKUP(AH26,参加者一覧表!$C$4:$D$103,2,FALSE),"")</f>
        <v/>
      </c>
      <c r="AM26" s="7" t="str">
        <f t="shared" si="20"/>
        <v/>
      </c>
    </row>
    <row r="27" spans="1:39" ht="15" customHeight="1" x14ac:dyDescent="0.2">
      <c r="A27" s="114" t="str">
        <f t="shared" si="2"/>
        <v/>
      </c>
      <c r="B27" s="87" t="str">
        <f t="shared" si="22"/>
        <v/>
      </c>
      <c r="C27" s="32"/>
      <c r="D27" s="25"/>
      <c r="E27" s="201" t="str">
        <f t="shared" si="21"/>
        <v/>
      </c>
      <c r="F27" s="28" t="str">
        <f t="shared" si="3"/>
        <v/>
      </c>
      <c r="G27" s="282"/>
      <c r="H27" s="26"/>
      <c r="I27" s="185"/>
      <c r="J27" s="320"/>
      <c r="K27" s="196"/>
      <c r="L27" s="29">
        <f t="shared" si="4"/>
        <v>0</v>
      </c>
      <c r="M27" s="43"/>
      <c r="N27" s="44"/>
      <c r="O27" s="44"/>
      <c r="P27" s="45"/>
      <c r="R27" s="8" t="str">
        <f t="shared" si="0"/>
        <v/>
      </c>
      <c r="S27" s="197" t="str">
        <f t="shared" ref="S27:S52" si="23">IF(J27="","",J27)</f>
        <v/>
      </c>
      <c r="T27" s="197" t="str">
        <f t="shared" ref="T27:T52" si="24">IF(AND(I27="",J27="",K27=""),"",IF(AND(J27&lt;&gt;"",K27=""),0,K27))</f>
        <v/>
      </c>
      <c r="U27" s="85" t="str">
        <f t="shared" si="7"/>
        <v/>
      </c>
      <c r="V27" s="85" t="str">
        <f t="shared" si="8"/>
        <v/>
      </c>
      <c r="W27" s="85" t="str">
        <f t="shared" si="9"/>
        <v/>
      </c>
      <c r="X27" s="85" t="str">
        <f t="shared" si="10"/>
        <v/>
      </c>
      <c r="Y27" s="85" t="str">
        <f t="shared" si="11"/>
        <v/>
      </c>
      <c r="Z27" s="85" t="str">
        <f t="shared" si="1"/>
        <v/>
      </c>
      <c r="AA27" s="85" t="str">
        <f t="shared" si="12"/>
        <v/>
      </c>
      <c r="AB27" s="85" t="str">
        <f t="shared" si="13"/>
        <v/>
      </c>
      <c r="AC27" s="188" t="str">
        <f t="shared" si="14"/>
        <v/>
      </c>
      <c r="AD27" s="191">
        <f t="shared" si="15"/>
        <v>0</v>
      </c>
      <c r="AE27" s="191">
        <f t="shared" si="16"/>
        <v>0</v>
      </c>
      <c r="AF27" s="191">
        <f t="shared" si="17"/>
        <v>0</v>
      </c>
      <c r="AG27" s="191">
        <f t="shared" si="18"/>
        <v>0</v>
      </c>
      <c r="AH27" s="191">
        <f t="shared" si="19"/>
        <v>0</v>
      </c>
      <c r="AI27" s="7" t="str">
        <f>IFERROR(VLOOKUP(AE27,参加者一覧表!$C$4:$D$103,2,FALSE),"")</f>
        <v/>
      </c>
      <c r="AJ27" s="7" t="str">
        <f>IFERROR(VLOOKUP(AF27,参加者一覧表!$C$4:$D$103,2,FALSE),"")</f>
        <v/>
      </c>
      <c r="AK27" s="7" t="str">
        <f>IFERROR(VLOOKUP(AG27,参加者一覧表!$C$4:$D$103,2,FALSE),"")</f>
        <v/>
      </c>
      <c r="AL27" s="7" t="str">
        <f>IFERROR(VLOOKUP(AH27,参加者一覧表!$C$4:$D$103,2,FALSE),"")</f>
        <v/>
      </c>
      <c r="AM27" s="7" t="str">
        <f t="shared" si="20"/>
        <v/>
      </c>
    </row>
    <row r="28" spans="1:39" ht="15" customHeight="1" x14ac:dyDescent="0.2">
      <c r="A28" s="114" t="str">
        <f t="shared" si="2"/>
        <v/>
      </c>
      <c r="B28" s="87" t="str">
        <f t="shared" si="22"/>
        <v/>
      </c>
      <c r="C28" s="32"/>
      <c r="D28" s="25"/>
      <c r="E28" s="201" t="str">
        <f t="shared" si="21"/>
        <v/>
      </c>
      <c r="F28" s="28" t="str">
        <f t="shared" si="3"/>
        <v/>
      </c>
      <c r="G28" s="282"/>
      <c r="H28" s="26"/>
      <c r="I28" s="185"/>
      <c r="J28" s="320"/>
      <c r="K28" s="196"/>
      <c r="L28" s="29">
        <f t="shared" si="4"/>
        <v>0</v>
      </c>
      <c r="M28" s="43"/>
      <c r="N28" s="44"/>
      <c r="O28" s="44"/>
      <c r="P28" s="45"/>
      <c r="R28" s="8" t="str">
        <f t="shared" si="0"/>
        <v/>
      </c>
      <c r="S28" s="197" t="str">
        <f t="shared" si="23"/>
        <v/>
      </c>
      <c r="T28" s="197" t="str">
        <f t="shared" si="24"/>
        <v/>
      </c>
      <c r="U28" s="85" t="str">
        <f t="shared" si="7"/>
        <v/>
      </c>
      <c r="V28" s="85" t="str">
        <f t="shared" si="8"/>
        <v/>
      </c>
      <c r="W28" s="85" t="str">
        <f t="shared" si="9"/>
        <v/>
      </c>
      <c r="X28" s="85" t="str">
        <f t="shared" si="10"/>
        <v/>
      </c>
      <c r="Y28" s="85" t="str">
        <f t="shared" si="11"/>
        <v/>
      </c>
      <c r="Z28" s="85" t="str">
        <f t="shared" si="1"/>
        <v/>
      </c>
      <c r="AA28" s="85" t="str">
        <f t="shared" si="12"/>
        <v/>
      </c>
      <c r="AB28" s="85" t="str">
        <f t="shared" si="13"/>
        <v/>
      </c>
      <c r="AC28" s="188" t="str">
        <f t="shared" si="14"/>
        <v/>
      </c>
      <c r="AD28" s="191">
        <f t="shared" si="15"/>
        <v>0</v>
      </c>
      <c r="AE28" s="191">
        <f t="shared" si="16"/>
        <v>0</v>
      </c>
      <c r="AF28" s="191">
        <f t="shared" si="17"/>
        <v>0</v>
      </c>
      <c r="AG28" s="191">
        <f t="shared" si="18"/>
        <v>0</v>
      </c>
      <c r="AH28" s="191">
        <f t="shared" si="19"/>
        <v>0</v>
      </c>
      <c r="AI28" s="7" t="str">
        <f>IFERROR(VLOOKUP(AE28,参加者一覧表!$C$4:$D$103,2,FALSE),"")</f>
        <v/>
      </c>
      <c r="AJ28" s="7" t="str">
        <f>IFERROR(VLOOKUP(AF28,参加者一覧表!$C$4:$D$103,2,FALSE),"")</f>
        <v/>
      </c>
      <c r="AK28" s="7" t="str">
        <f>IFERROR(VLOOKUP(AG28,参加者一覧表!$C$4:$D$103,2,FALSE),"")</f>
        <v/>
      </c>
      <c r="AL28" s="7" t="str">
        <f>IFERROR(VLOOKUP(AH28,参加者一覧表!$C$4:$D$103,2,FALSE),"")</f>
        <v/>
      </c>
      <c r="AM28" s="7" t="str">
        <f t="shared" si="20"/>
        <v/>
      </c>
    </row>
    <row r="29" spans="1:39" ht="15" customHeight="1" x14ac:dyDescent="0.2">
      <c r="A29" s="114" t="str">
        <f t="shared" si="2"/>
        <v/>
      </c>
      <c r="B29" s="87" t="str">
        <f t="shared" si="22"/>
        <v/>
      </c>
      <c r="C29" s="32"/>
      <c r="D29" s="25"/>
      <c r="E29" s="201" t="str">
        <f t="shared" si="21"/>
        <v/>
      </c>
      <c r="F29" s="28" t="str">
        <f t="shared" si="3"/>
        <v/>
      </c>
      <c r="G29" s="282"/>
      <c r="H29" s="26"/>
      <c r="I29" s="185"/>
      <c r="J29" s="320"/>
      <c r="K29" s="196"/>
      <c r="L29" s="29">
        <f t="shared" si="4"/>
        <v>0</v>
      </c>
      <c r="M29" s="43"/>
      <c r="N29" s="44"/>
      <c r="O29" s="44"/>
      <c r="P29" s="45"/>
      <c r="R29" s="8" t="str">
        <f t="shared" si="0"/>
        <v/>
      </c>
      <c r="S29" s="197" t="str">
        <f t="shared" si="23"/>
        <v/>
      </c>
      <c r="T29" s="197" t="str">
        <f t="shared" si="24"/>
        <v/>
      </c>
      <c r="U29" s="85" t="str">
        <f t="shared" si="7"/>
        <v/>
      </c>
      <c r="V29" s="85" t="str">
        <f t="shared" si="8"/>
        <v/>
      </c>
      <c r="W29" s="85" t="str">
        <f t="shared" si="9"/>
        <v/>
      </c>
      <c r="X29" s="85" t="str">
        <f t="shared" si="10"/>
        <v/>
      </c>
      <c r="Y29" s="85" t="str">
        <f t="shared" si="11"/>
        <v/>
      </c>
      <c r="Z29" s="85" t="str">
        <f t="shared" si="1"/>
        <v/>
      </c>
      <c r="AA29" s="85" t="str">
        <f t="shared" si="12"/>
        <v/>
      </c>
      <c r="AB29" s="85" t="str">
        <f t="shared" si="13"/>
        <v/>
      </c>
      <c r="AC29" s="188" t="str">
        <f t="shared" si="14"/>
        <v/>
      </c>
      <c r="AD29" s="191">
        <f t="shared" si="15"/>
        <v>0</v>
      </c>
      <c r="AE29" s="191">
        <f t="shared" si="16"/>
        <v>0</v>
      </c>
      <c r="AF29" s="191">
        <f t="shared" si="17"/>
        <v>0</v>
      </c>
      <c r="AG29" s="191">
        <f t="shared" si="18"/>
        <v>0</v>
      </c>
      <c r="AH29" s="191">
        <f t="shared" si="19"/>
        <v>0</v>
      </c>
      <c r="AI29" s="7" t="str">
        <f>IFERROR(VLOOKUP(AE29,参加者一覧表!$C$4:$D$103,2,FALSE),"")</f>
        <v/>
      </c>
      <c r="AJ29" s="7" t="str">
        <f>IFERROR(VLOOKUP(AF29,参加者一覧表!$C$4:$D$103,2,FALSE),"")</f>
        <v/>
      </c>
      <c r="AK29" s="7" t="str">
        <f>IFERROR(VLOOKUP(AG29,参加者一覧表!$C$4:$D$103,2,FALSE),"")</f>
        <v/>
      </c>
      <c r="AL29" s="7" t="str">
        <f>IFERROR(VLOOKUP(AH29,参加者一覧表!$C$4:$D$103,2,FALSE),"")</f>
        <v/>
      </c>
      <c r="AM29" s="7" t="str">
        <f t="shared" si="20"/>
        <v/>
      </c>
    </row>
    <row r="30" spans="1:39" ht="15" customHeight="1" x14ac:dyDescent="0.2">
      <c r="A30" s="114" t="str">
        <f t="shared" si="2"/>
        <v/>
      </c>
      <c r="B30" s="87" t="str">
        <f t="shared" si="22"/>
        <v/>
      </c>
      <c r="C30" s="32"/>
      <c r="D30" s="25"/>
      <c r="E30" s="201" t="str">
        <f t="shared" si="21"/>
        <v/>
      </c>
      <c r="F30" s="28" t="str">
        <f t="shared" si="3"/>
        <v/>
      </c>
      <c r="G30" s="282"/>
      <c r="H30" s="26"/>
      <c r="I30" s="185"/>
      <c r="J30" s="320"/>
      <c r="K30" s="196"/>
      <c r="L30" s="29">
        <f t="shared" si="4"/>
        <v>0</v>
      </c>
      <c r="M30" s="43"/>
      <c r="N30" s="44"/>
      <c r="O30" s="44"/>
      <c r="P30" s="45"/>
      <c r="R30" s="8" t="str">
        <f t="shared" si="0"/>
        <v/>
      </c>
      <c r="S30" s="197" t="str">
        <f t="shared" si="23"/>
        <v/>
      </c>
      <c r="T30" s="197" t="str">
        <f t="shared" si="24"/>
        <v/>
      </c>
      <c r="U30" s="85" t="str">
        <f t="shared" si="7"/>
        <v/>
      </c>
      <c r="V30" s="85" t="str">
        <f t="shared" si="8"/>
        <v/>
      </c>
      <c r="W30" s="85" t="str">
        <f t="shared" si="9"/>
        <v/>
      </c>
      <c r="X30" s="85" t="str">
        <f t="shared" si="10"/>
        <v/>
      </c>
      <c r="Y30" s="85" t="str">
        <f t="shared" si="11"/>
        <v/>
      </c>
      <c r="Z30" s="85" t="str">
        <f t="shared" si="1"/>
        <v/>
      </c>
      <c r="AA30" s="85" t="str">
        <f t="shared" si="12"/>
        <v/>
      </c>
      <c r="AB30" s="85" t="str">
        <f t="shared" si="13"/>
        <v/>
      </c>
      <c r="AC30" s="188" t="str">
        <f t="shared" si="14"/>
        <v/>
      </c>
      <c r="AD30" s="191">
        <f t="shared" si="15"/>
        <v>0</v>
      </c>
      <c r="AE30" s="191">
        <f t="shared" si="16"/>
        <v>0</v>
      </c>
      <c r="AF30" s="191">
        <f t="shared" si="17"/>
        <v>0</v>
      </c>
      <c r="AG30" s="191">
        <f t="shared" si="18"/>
        <v>0</v>
      </c>
      <c r="AH30" s="191">
        <f t="shared" si="19"/>
        <v>0</v>
      </c>
      <c r="AI30" s="7" t="str">
        <f>IFERROR(VLOOKUP(AE30,参加者一覧表!$C$4:$D$103,2,FALSE),"")</f>
        <v/>
      </c>
      <c r="AJ30" s="7" t="str">
        <f>IFERROR(VLOOKUP(AF30,参加者一覧表!$C$4:$D$103,2,FALSE),"")</f>
        <v/>
      </c>
      <c r="AK30" s="7" t="str">
        <f>IFERROR(VLOOKUP(AG30,参加者一覧表!$C$4:$D$103,2,FALSE),"")</f>
        <v/>
      </c>
      <c r="AL30" s="7" t="str">
        <f>IFERROR(VLOOKUP(AH30,参加者一覧表!$C$4:$D$103,2,FALSE),"")</f>
        <v/>
      </c>
      <c r="AM30" s="7" t="str">
        <f t="shared" si="20"/>
        <v/>
      </c>
    </row>
    <row r="31" spans="1:39" ht="15" customHeight="1" x14ac:dyDescent="0.2">
      <c r="A31" s="114" t="str">
        <f t="shared" ref="A31:A52" si="25">IF(D31&gt;0,A30+1,"")</f>
        <v/>
      </c>
      <c r="B31" s="87" t="str">
        <f t="shared" ref="B31:B52" si="26">IF(D31&gt;0,所属,"")</f>
        <v/>
      </c>
      <c r="C31" s="32"/>
      <c r="D31" s="25"/>
      <c r="E31" s="201" t="str">
        <f t="shared" ref="E31:E52" si="27">IF(AM31=0,"",AM31)</f>
        <v/>
      </c>
      <c r="F31" s="28" t="str">
        <f t="shared" ref="F31:F52" si="28">IF(E31="","",(VLOOKUP(E31,RELAY,2)))</f>
        <v/>
      </c>
      <c r="G31" s="282"/>
      <c r="H31" s="26"/>
      <c r="I31" s="185"/>
      <c r="J31" s="320"/>
      <c r="K31" s="196"/>
      <c r="L31" s="29">
        <f t="shared" ref="L31:L52" si="29">COUNTA(D31)</f>
        <v>0</v>
      </c>
      <c r="M31" s="43"/>
      <c r="N31" s="44"/>
      <c r="O31" s="44"/>
      <c r="P31" s="45"/>
      <c r="R31" s="8" t="str">
        <f t="shared" si="0"/>
        <v/>
      </c>
      <c r="S31" s="197" t="str">
        <f>IF(J31="","",J31)</f>
        <v/>
      </c>
      <c r="T31" s="197" t="str">
        <f>IF(AND(I31="",J31="",K31=""),"",IF(AND(J31&lt;&gt;"",K31=""),0,K31))</f>
        <v/>
      </c>
      <c r="U31" s="85" t="str">
        <f t="shared" si="7"/>
        <v/>
      </c>
      <c r="V31" s="85" t="str">
        <f t="shared" si="8"/>
        <v/>
      </c>
      <c r="W31" s="85" t="str">
        <f t="shared" si="9"/>
        <v/>
      </c>
      <c r="X31" s="85" t="str">
        <f t="shared" si="10"/>
        <v/>
      </c>
      <c r="Y31" s="85" t="str">
        <f t="shared" si="11"/>
        <v/>
      </c>
      <c r="Z31" s="85" t="str">
        <f t="shared" si="1"/>
        <v/>
      </c>
      <c r="AA31" s="85" t="str">
        <f t="shared" si="12"/>
        <v/>
      </c>
      <c r="AB31" s="85" t="str">
        <f t="shared" si="13"/>
        <v/>
      </c>
      <c r="AC31" s="188" t="str">
        <f t="shared" si="14"/>
        <v/>
      </c>
      <c r="AD31" s="191">
        <f t="shared" si="15"/>
        <v>0</v>
      </c>
      <c r="AE31" s="191">
        <f t="shared" si="16"/>
        <v>0</v>
      </c>
      <c r="AF31" s="191">
        <f t="shared" si="17"/>
        <v>0</v>
      </c>
      <c r="AG31" s="191">
        <f t="shared" si="18"/>
        <v>0</v>
      </c>
      <c r="AH31" s="191">
        <f t="shared" si="19"/>
        <v>0</v>
      </c>
      <c r="AI31" s="7" t="str">
        <f>IFERROR(VLOOKUP(AE31,参加者一覧表!$C$4:$D$103,2,FALSE),"")</f>
        <v/>
      </c>
      <c r="AJ31" s="7" t="str">
        <f>IFERROR(VLOOKUP(AF31,参加者一覧表!$C$4:$D$103,2,FALSE),"")</f>
        <v/>
      </c>
      <c r="AK31" s="7" t="str">
        <f>IFERROR(VLOOKUP(AG31,参加者一覧表!$C$4:$D$103,2,FALSE),"")</f>
        <v/>
      </c>
      <c r="AL31" s="7" t="str">
        <f>IFERROR(VLOOKUP(AH31,参加者一覧表!$C$4:$D$103,2,FALSE),"")</f>
        <v/>
      </c>
      <c r="AM31" s="7" t="str">
        <f t="shared" si="20"/>
        <v/>
      </c>
    </row>
    <row r="32" spans="1:39" ht="15" customHeight="1" x14ac:dyDescent="0.2">
      <c r="A32" s="114" t="str">
        <f t="shared" si="25"/>
        <v/>
      </c>
      <c r="B32" s="87" t="str">
        <f t="shared" si="26"/>
        <v/>
      </c>
      <c r="C32" s="32"/>
      <c r="D32" s="25"/>
      <c r="E32" s="201" t="str">
        <f t="shared" si="27"/>
        <v/>
      </c>
      <c r="F32" s="28" t="str">
        <f t="shared" si="28"/>
        <v/>
      </c>
      <c r="G32" s="282"/>
      <c r="H32" s="26"/>
      <c r="I32" s="185"/>
      <c r="J32" s="320"/>
      <c r="K32" s="196"/>
      <c r="L32" s="29">
        <f t="shared" si="29"/>
        <v>0</v>
      </c>
      <c r="M32" s="43"/>
      <c r="N32" s="44"/>
      <c r="O32" s="44"/>
      <c r="P32" s="45"/>
      <c r="R32" s="8" t="str">
        <f t="shared" si="0"/>
        <v/>
      </c>
      <c r="S32" s="197"/>
      <c r="T32" s="197"/>
      <c r="U32" s="85" t="str">
        <f t="shared" ref="U32:U52" si="30">IF(D32&gt;0,1,"")</f>
        <v/>
      </c>
      <c r="V32" s="85" t="str">
        <f t="shared" ref="V32:V52" si="31">IF(D32&gt;0,所属,"")</f>
        <v/>
      </c>
      <c r="W32" s="85" t="str">
        <f t="shared" ref="W32:W52" si="32">IF(C32&gt;0,C32,"")</f>
        <v/>
      </c>
      <c r="X32" s="85" t="str">
        <f t="shared" ref="X32:X52" si="33">IF(D32&gt;0,D32,"")</f>
        <v/>
      </c>
      <c r="Y32" s="85" t="str">
        <f t="shared" ref="Y32:Y52" si="34">IF(E32&gt;0,E32,"")</f>
        <v/>
      </c>
      <c r="Z32" s="85" t="str">
        <f t="shared" ref="Z32:Z52" si="35">IF(E32="","",(VLOOKUP(E32,RELAY,2)))</f>
        <v/>
      </c>
      <c r="AA32" s="85" t="str">
        <f t="shared" si="12"/>
        <v/>
      </c>
      <c r="AB32" s="85" t="str">
        <f t="shared" ref="AB32:AB52" si="36">IF(H32&gt;0,H32,"")</f>
        <v/>
      </c>
      <c r="AC32" s="188" t="str">
        <f t="shared" ref="AC32:AC52" si="37">IF(AND(I32="",J32=""),"",IF(LEN(K32)=1,R32&amp;":"&amp;S32&amp;".0"&amp;T32,R32&amp;":"&amp;S32&amp;"."&amp;T32))</f>
        <v/>
      </c>
      <c r="AD32" s="191">
        <f t="shared" ref="AD32:AD52" si="38">COUNTA(D32)</f>
        <v>0</v>
      </c>
      <c r="AE32" s="191">
        <f t="shared" ref="AE32:AE52" si="39">M32</f>
        <v>0</v>
      </c>
      <c r="AF32" s="191">
        <f t="shared" ref="AF32:AF52" si="40">N32</f>
        <v>0</v>
      </c>
      <c r="AG32" s="191">
        <f t="shared" ref="AG32:AG52" si="41">O32</f>
        <v>0</v>
      </c>
      <c r="AH32" s="191">
        <f t="shared" ref="AH32:AH52" si="42">P32</f>
        <v>0</v>
      </c>
      <c r="AI32" s="7" t="str">
        <f>IFERROR(VLOOKUP(AE32,参加者一覧表!$C$4:$D$103,2,FALSE),"")</f>
        <v/>
      </c>
      <c r="AJ32" s="7" t="str">
        <f>IFERROR(VLOOKUP(AF32,参加者一覧表!$C$4:$D$103,2,FALSE),"")</f>
        <v/>
      </c>
      <c r="AK32" s="7" t="str">
        <f>IFERROR(VLOOKUP(AG32,参加者一覧表!$C$4:$D$103,2,FALSE),"")</f>
        <v/>
      </c>
      <c r="AL32" s="7" t="str">
        <f>IFERROR(VLOOKUP(AH32,参加者一覧表!$C$4:$D$103,2,FALSE),"")</f>
        <v/>
      </c>
      <c r="AM32" s="7" t="str">
        <f t="shared" si="20"/>
        <v/>
      </c>
    </row>
    <row r="33" spans="1:39" ht="15" customHeight="1" x14ac:dyDescent="0.2">
      <c r="A33" s="114" t="str">
        <f t="shared" si="25"/>
        <v/>
      </c>
      <c r="B33" s="87" t="str">
        <f t="shared" si="26"/>
        <v/>
      </c>
      <c r="C33" s="32"/>
      <c r="D33" s="25"/>
      <c r="E33" s="201" t="str">
        <f t="shared" si="27"/>
        <v/>
      </c>
      <c r="F33" s="28" t="str">
        <f t="shared" si="28"/>
        <v/>
      </c>
      <c r="G33" s="282"/>
      <c r="H33" s="26"/>
      <c r="I33" s="185"/>
      <c r="J33" s="320"/>
      <c r="K33" s="196"/>
      <c r="L33" s="29">
        <f t="shared" si="29"/>
        <v>0</v>
      </c>
      <c r="M33" s="43"/>
      <c r="N33" s="44"/>
      <c r="O33" s="44"/>
      <c r="P33" s="45"/>
      <c r="R33" s="8" t="str">
        <f t="shared" si="0"/>
        <v/>
      </c>
      <c r="S33" s="197"/>
      <c r="T33" s="197"/>
      <c r="U33" s="85" t="str">
        <f t="shared" si="30"/>
        <v/>
      </c>
      <c r="V33" s="85" t="str">
        <f t="shared" si="31"/>
        <v/>
      </c>
      <c r="W33" s="85" t="str">
        <f t="shared" si="32"/>
        <v/>
      </c>
      <c r="X33" s="85" t="str">
        <f t="shared" si="33"/>
        <v/>
      </c>
      <c r="Y33" s="85" t="str">
        <f t="shared" si="34"/>
        <v/>
      </c>
      <c r="Z33" s="85" t="str">
        <f t="shared" si="35"/>
        <v/>
      </c>
      <c r="AA33" s="85" t="str">
        <f t="shared" si="12"/>
        <v/>
      </c>
      <c r="AB33" s="85" t="str">
        <f t="shared" si="36"/>
        <v/>
      </c>
      <c r="AC33" s="188" t="str">
        <f t="shared" si="37"/>
        <v/>
      </c>
      <c r="AD33" s="191">
        <f t="shared" si="38"/>
        <v>0</v>
      </c>
      <c r="AE33" s="191">
        <f t="shared" si="39"/>
        <v>0</v>
      </c>
      <c r="AF33" s="191">
        <f t="shared" si="40"/>
        <v>0</v>
      </c>
      <c r="AG33" s="191">
        <f t="shared" si="41"/>
        <v>0</v>
      </c>
      <c r="AH33" s="191">
        <f t="shared" si="42"/>
        <v>0</v>
      </c>
      <c r="AI33" s="7" t="str">
        <f>IFERROR(VLOOKUP(AE33,参加者一覧表!$C$4:$D$103,2,FALSE),"")</f>
        <v/>
      </c>
      <c r="AJ33" s="7" t="str">
        <f>IFERROR(VLOOKUP(AF33,参加者一覧表!$C$4:$D$103,2,FALSE),"")</f>
        <v/>
      </c>
      <c r="AK33" s="7" t="str">
        <f>IFERROR(VLOOKUP(AG33,参加者一覧表!$C$4:$D$103,2,FALSE),"")</f>
        <v/>
      </c>
      <c r="AL33" s="7" t="str">
        <f>IFERROR(VLOOKUP(AH33,参加者一覧表!$C$4:$D$103,2,FALSE),"")</f>
        <v/>
      </c>
      <c r="AM33" s="7" t="str">
        <f t="shared" si="20"/>
        <v/>
      </c>
    </row>
    <row r="34" spans="1:39" ht="15" customHeight="1" x14ac:dyDescent="0.2">
      <c r="A34" s="114" t="str">
        <f t="shared" si="25"/>
        <v/>
      </c>
      <c r="B34" s="87" t="str">
        <f t="shared" si="26"/>
        <v/>
      </c>
      <c r="C34" s="32"/>
      <c r="D34" s="25"/>
      <c r="E34" s="201" t="str">
        <f t="shared" si="27"/>
        <v/>
      </c>
      <c r="F34" s="28" t="str">
        <f t="shared" si="28"/>
        <v/>
      </c>
      <c r="G34" s="282"/>
      <c r="H34" s="26"/>
      <c r="I34" s="185"/>
      <c r="J34" s="320"/>
      <c r="K34" s="196"/>
      <c r="L34" s="29">
        <f t="shared" si="29"/>
        <v>0</v>
      </c>
      <c r="M34" s="43"/>
      <c r="N34" s="44"/>
      <c r="O34" s="44"/>
      <c r="P34" s="45"/>
      <c r="R34" s="8" t="str">
        <f t="shared" si="0"/>
        <v/>
      </c>
      <c r="S34" s="197"/>
      <c r="T34" s="197"/>
      <c r="U34" s="85" t="str">
        <f t="shared" si="30"/>
        <v/>
      </c>
      <c r="V34" s="85" t="str">
        <f t="shared" si="31"/>
        <v/>
      </c>
      <c r="W34" s="85" t="str">
        <f t="shared" si="32"/>
        <v/>
      </c>
      <c r="X34" s="85" t="str">
        <f t="shared" si="33"/>
        <v/>
      </c>
      <c r="Y34" s="85" t="str">
        <f t="shared" si="34"/>
        <v/>
      </c>
      <c r="Z34" s="85" t="str">
        <f t="shared" si="35"/>
        <v/>
      </c>
      <c r="AA34" s="85" t="str">
        <f t="shared" si="12"/>
        <v/>
      </c>
      <c r="AB34" s="85" t="str">
        <f t="shared" si="36"/>
        <v/>
      </c>
      <c r="AC34" s="188" t="str">
        <f t="shared" si="37"/>
        <v/>
      </c>
      <c r="AD34" s="191">
        <f t="shared" si="38"/>
        <v>0</v>
      </c>
      <c r="AE34" s="191">
        <f t="shared" si="39"/>
        <v>0</v>
      </c>
      <c r="AF34" s="191">
        <f t="shared" si="40"/>
        <v>0</v>
      </c>
      <c r="AG34" s="191">
        <f t="shared" si="41"/>
        <v>0</v>
      </c>
      <c r="AH34" s="191">
        <f t="shared" si="42"/>
        <v>0</v>
      </c>
      <c r="AI34" s="7" t="str">
        <f>IFERROR(VLOOKUP(AE34,参加者一覧表!$C$4:$D$103,2,FALSE),"")</f>
        <v/>
      </c>
      <c r="AJ34" s="7" t="str">
        <f>IFERROR(VLOOKUP(AF34,参加者一覧表!$C$4:$D$103,2,FALSE),"")</f>
        <v/>
      </c>
      <c r="AK34" s="7" t="str">
        <f>IFERROR(VLOOKUP(AG34,参加者一覧表!$C$4:$D$103,2,FALSE),"")</f>
        <v/>
      </c>
      <c r="AL34" s="7" t="str">
        <f>IFERROR(VLOOKUP(AH34,参加者一覧表!$C$4:$D$103,2,FALSE),"")</f>
        <v/>
      </c>
      <c r="AM34" s="7" t="str">
        <f t="shared" si="20"/>
        <v/>
      </c>
    </row>
    <row r="35" spans="1:39" ht="15" customHeight="1" x14ac:dyDescent="0.2">
      <c r="A35" s="114" t="str">
        <f t="shared" si="25"/>
        <v/>
      </c>
      <c r="B35" s="87" t="str">
        <f t="shared" si="26"/>
        <v/>
      </c>
      <c r="C35" s="32"/>
      <c r="D35" s="25"/>
      <c r="E35" s="201" t="str">
        <f t="shared" si="27"/>
        <v/>
      </c>
      <c r="F35" s="28" t="str">
        <f t="shared" si="28"/>
        <v/>
      </c>
      <c r="G35" s="282"/>
      <c r="H35" s="26"/>
      <c r="I35" s="185"/>
      <c r="J35" s="320"/>
      <c r="K35" s="196"/>
      <c r="L35" s="29">
        <f t="shared" si="29"/>
        <v>0</v>
      </c>
      <c r="M35" s="43"/>
      <c r="N35" s="44"/>
      <c r="O35" s="44"/>
      <c r="P35" s="45"/>
      <c r="R35" s="8" t="str">
        <f t="shared" si="0"/>
        <v/>
      </c>
      <c r="S35" s="197"/>
      <c r="T35" s="197"/>
      <c r="U35" s="85" t="str">
        <f t="shared" si="30"/>
        <v/>
      </c>
      <c r="V35" s="85" t="str">
        <f t="shared" si="31"/>
        <v/>
      </c>
      <c r="W35" s="85" t="str">
        <f t="shared" si="32"/>
        <v/>
      </c>
      <c r="X35" s="85" t="str">
        <f t="shared" si="33"/>
        <v/>
      </c>
      <c r="Y35" s="85" t="str">
        <f t="shared" si="34"/>
        <v/>
      </c>
      <c r="Z35" s="85" t="str">
        <f t="shared" si="35"/>
        <v/>
      </c>
      <c r="AA35" s="85" t="str">
        <f t="shared" si="12"/>
        <v/>
      </c>
      <c r="AB35" s="85" t="str">
        <f t="shared" si="36"/>
        <v/>
      </c>
      <c r="AC35" s="188" t="str">
        <f t="shared" si="37"/>
        <v/>
      </c>
      <c r="AD35" s="191">
        <f t="shared" si="38"/>
        <v>0</v>
      </c>
      <c r="AE35" s="191">
        <f t="shared" si="39"/>
        <v>0</v>
      </c>
      <c r="AF35" s="191">
        <f t="shared" si="40"/>
        <v>0</v>
      </c>
      <c r="AG35" s="191">
        <f t="shared" si="41"/>
        <v>0</v>
      </c>
      <c r="AH35" s="191">
        <f t="shared" si="42"/>
        <v>0</v>
      </c>
      <c r="AI35" s="7" t="str">
        <f>IFERROR(VLOOKUP(AE35,参加者一覧表!$C$4:$D$103,2,FALSE),"")</f>
        <v/>
      </c>
      <c r="AJ35" s="7" t="str">
        <f>IFERROR(VLOOKUP(AF35,参加者一覧表!$C$4:$D$103,2,FALSE),"")</f>
        <v/>
      </c>
      <c r="AK35" s="7" t="str">
        <f>IFERROR(VLOOKUP(AG35,参加者一覧表!$C$4:$D$103,2,FALSE),"")</f>
        <v/>
      </c>
      <c r="AL35" s="7" t="str">
        <f>IFERROR(VLOOKUP(AH35,参加者一覧表!$C$4:$D$103,2,FALSE),"")</f>
        <v/>
      </c>
      <c r="AM35" s="7" t="str">
        <f t="shared" si="20"/>
        <v/>
      </c>
    </row>
    <row r="36" spans="1:39" ht="15" customHeight="1" x14ac:dyDescent="0.2">
      <c r="A36" s="114" t="str">
        <f t="shared" si="25"/>
        <v/>
      </c>
      <c r="B36" s="87" t="str">
        <f t="shared" si="26"/>
        <v/>
      </c>
      <c r="C36" s="32"/>
      <c r="D36" s="25"/>
      <c r="E36" s="201" t="str">
        <f t="shared" si="27"/>
        <v/>
      </c>
      <c r="F36" s="28" t="str">
        <f t="shared" si="28"/>
        <v/>
      </c>
      <c r="G36" s="282"/>
      <c r="H36" s="26"/>
      <c r="I36" s="185"/>
      <c r="J36" s="320"/>
      <c r="K36" s="196"/>
      <c r="L36" s="29">
        <f t="shared" si="29"/>
        <v>0</v>
      </c>
      <c r="M36" s="43"/>
      <c r="N36" s="44"/>
      <c r="O36" s="44"/>
      <c r="P36" s="45"/>
      <c r="R36" s="8" t="str">
        <f t="shared" si="0"/>
        <v/>
      </c>
      <c r="S36" s="197"/>
      <c r="T36" s="197"/>
      <c r="U36" s="85" t="str">
        <f t="shared" si="30"/>
        <v/>
      </c>
      <c r="V36" s="85" t="str">
        <f t="shared" si="31"/>
        <v/>
      </c>
      <c r="W36" s="85" t="str">
        <f t="shared" si="32"/>
        <v/>
      </c>
      <c r="X36" s="85" t="str">
        <f t="shared" si="33"/>
        <v/>
      </c>
      <c r="Y36" s="85" t="str">
        <f t="shared" si="34"/>
        <v/>
      </c>
      <c r="Z36" s="85" t="str">
        <f t="shared" si="35"/>
        <v/>
      </c>
      <c r="AA36" s="85" t="str">
        <f t="shared" si="12"/>
        <v/>
      </c>
      <c r="AB36" s="85" t="str">
        <f t="shared" si="36"/>
        <v/>
      </c>
      <c r="AC36" s="188" t="str">
        <f t="shared" si="37"/>
        <v/>
      </c>
      <c r="AD36" s="191">
        <f t="shared" si="38"/>
        <v>0</v>
      </c>
      <c r="AE36" s="191">
        <f t="shared" si="39"/>
        <v>0</v>
      </c>
      <c r="AF36" s="191">
        <f t="shared" si="40"/>
        <v>0</v>
      </c>
      <c r="AG36" s="191">
        <f t="shared" si="41"/>
        <v>0</v>
      </c>
      <c r="AH36" s="191">
        <f t="shared" si="42"/>
        <v>0</v>
      </c>
      <c r="AI36" s="7" t="str">
        <f>IFERROR(VLOOKUP(AE36,参加者一覧表!$C$4:$D$103,2,FALSE),"")</f>
        <v/>
      </c>
      <c r="AJ36" s="7" t="str">
        <f>IFERROR(VLOOKUP(AF36,参加者一覧表!$C$4:$D$103,2,FALSE),"")</f>
        <v/>
      </c>
      <c r="AK36" s="7" t="str">
        <f>IFERROR(VLOOKUP(AG36,参加者一覧表!$C$4:$D$103,2,FALSE),"")</f>
        <v/>
      </c>
      <c r="AL36" s="7" t="str">
        <f>IFERROR(VLOOKUP(AH36,参加者一覧表!$C$4:$D$103,2,FALSE),"")</f>
        <v/>
      </c>
      <c r="AM36" s="7" t="str">
        <f t="shared" si="20"/>
        <v/>
      </c>
    </row>
    <row r="37" spans="1:39" ht="15" customHeight="1" x14ac:dyDescent="0.2">
      <c r="A37" s="114" t="str">
        <f t="shared" si="25"/>
        <v/>
      </c>
      <c r="B37" s="87" t="str">
        <f t="shared" si="26"/>
        <v/>
      </c>
      <c r="C37" s="32"/>
      <c r="D37" s="25"/>
      <c r="E37" s="201" t="str">
        <f t="shared" si="27"/>
        <v/>
      </c>
      <c r="F37" s="28" t="str">
        <f t="shared" si="28"/>
        <v/>
      </c>
      <c r="G37" s="282"/>
      <c r="H37" s="26"/>
      <c r="I37" s="185"/>
      <c r="J37" s="320"/>
      <c r="K37" s="196"/>
      <c r="L37" s="29">
        <f t="shared" si="29"/>
        <v>0</v>
      </c>
      <c r="M37" s="43"/>
      <c r="N37" s="44"/>
      <c r="O37" s="44"/>
      <c r="P37" s="45"/>
      <c r="R37" s="8" t="str">
        <f t="shared" si="0"/>
        <v/>
      </c>
      <c r="S37" s="197"/>
      <c r="T37" s="197"/>
      <c r="U37" s="85" t="str">
        <f t="shared" si="30"/>
        <v/>
      </c>
      <c r="V37" s="85" t="str">
        <f t="shared" si="31"/>
        <v/>
      </c>
      <c r="W37" s="85" t="str">
        <f t="shared" si="32"/>
        <v/>
      </c>
      <c r="X37" s="85" t="str">
        <f t="shared" si="33"/>
        <v/>
      </c>
      <c r="Y37" s="85" t="str">
        <f t="shared" si="34"/>
        <v/>
      </c>
      <c r="Z37" s="85" t="str">
        <f t="shared" si="35"/>
        <v/>
      </c>
      <c r="AA37" s="85" t="str">
        <f t="shared" si="12"/>
        <v/>
      </c>
      <c r="AB37" s="85" t="str">
        <f t="shared" si="36"/>
        <v/>
      </c>
      <c r="AC37" s="188" t="str">
        <f t="shared" si="37"/>
        <v/>
      </c>
      <c r="AD37" s="191">
        <f t="shared" si="38"/>
        <v>0</v>
      </c>
      <c r="AE37" s="191">
        <f t="shared" si="39"/>
        <v>0</v>
      </c>
      <c r="AF37" s="191">
        <f t="shared" si="40"/>
        <v>0</v>
      </c>
      <c r="AG37" s="191">
        <f t="shared" si="41"/>
        <v>0</v>
      </c>
      <c r="AH37" s="191">
        <f t="shared" si="42"/>
        <v>0</v>
      </c>
      <c r="AI37" s="7" t="str">
        <f>IFERROR(VLOOKUP(AE37,参加者一覧表!$C$4:$D$103,2,FALSE),"")</f>
        <v/>
      </c>
      <c r="AJ37" s="7" t="str">
        <f>IFERROR(VLOOKUP(AF37,参加者一覧表!$C$4:$D$103,2,FALSE),"")</f>
        <v/>
      </c>
      <c r="AK37" s="7" t="str">
        <f>IFERROR(VLOOKUP(AG37,参加者一覧表!$C$4:$D$103,2,FALSE),"")</f>
        <v/>
      </c>
      <c r="AL37" s="7" t="str">
        <f>IFERROR(VLOOKUP(AH37,参加者一覧表!$C$4:$D$103,2,FALSE),"")</f>
        <v/>
      </c>
      <c r="AM37" s="7" t="str">
        <f t="shared" si="20"/>
        <v/>
      </c>
    </row>
    <row r="38" spans="1:39" ht="15" customHeight="1" x14ac:dyDescent="0.2">
      <c r="A38" s="114" t="str">
        <f t="shared" si="25"/>
        <v/>
      </c>
      <c r="B38" s="87" t="str">
        <f t="shared" si="26"/>
        <v/>
      </c>
      <c r="C38" s="32"/>
      <c r="D38" s="25"/>
      <c r="E38" s="201" t="str">
        <f t="shared" si="27"/>
        <v/>
      </c>
      <c r="F38" s="28" t="str">
        <f t="shared" si="28"/>
        <v/>
      </c>
      <c r="G38" s="282"/>
      <c r="H38" s="26"/>
      <c r="I38" s="185"/>
      <c r="J38" s="320"/>
      <c r="K38" s="196"/>
      <c r="L38" s="29">
        <f t="shared" si="29"/>
        <v>0</v>
      </c>
      <c r="M38" s="43"/>
      <c r="N38" s="44"/>
      <c r="O38" s="44"/>
      <c r="P38" s="45"/>
      <c r="R38" s="8" t="str">
        <f t="shared" si="0"/>
        <v/>
      </c>
      <c r="S38" s="197"/>
      <c r="T38" s="197"/>
      <c r="U38" s="85" t="str">
        <f t="shared" si="30"/>
        <v/>
      </c>
      <c r="V38" s="85" t="str">
        <f t="shared" si="31"/>
        <v/>
      </c>
      <c r="W38" s="85" t="str">
        <f t="shared" si="32"/>
        <v/>
      </c>
      <c r="X38" s="85" t="str">
        <f t="shared" si="33"/>
        <v/>
      </c>
      <c r="Y38" s="85" t="str">
        <f t="shared" si="34"/>
        <v/>
      </c>
      <c r="Z38" s="85" t="str">
        <f t="shared" si="35"/>
        <v/>
      </c>
      <c r="AA38" s="85" t="str">
        <f t="shared" si="12"/>
        <v/>
      </c>
      <c r="AB38" s="85" t="str">
        <f t="shared" si="36"/>
        <v/>
      </c>
      <c r="AC38" s="188" t="str">
        <f t="shared" si="37"/>
        <v/>
      </c>
      <c r="AD38" s="191">
        <f t="shared" si="38"/>
        <v>0</v>
      </c>
      <c r="AE38" s="191">
        <f t="shared" si="39"/>
        <v>0</v>
      </c>
      <c r="AF38" s="191">
        <f t="shared" si="40"/>
        <v>0</v>
      </c>
      <c r="AG38" s="191">
        <f t="shared" si="41"/>
        <v>0</v>
      </c>
      <c r="AH38" s="191">
        <f t="shared" si="42"/>
        <v>0</v>
      </c>
      <c r="AI38" s="7" t="str">
        <f>IFERROR(VLOOKUP(AE38,参加者一覧表!$C$4:$D$103,2,FALSE),"")</f>
        <v/>
      </c>
      <c r="AJ38" s="7" t="str">
        <f>IFERROR(VLOOKUP(AF38,参加者一覧表!$C$4:$D$103,2,FALSE),"")</f>
        <v/>
      </c>
      <c r="AK38" s="7" t="str">
        <f>IFERROR(VLOOKUP(AG38,参加者一覧表!$C$4:$D$103,2,FALSE),"")</f>
        <v/>
      </c>
      <c r="AL38" s="7" t="str">
        <f>IFERROR(VLOOKUP(AH38,参加者一覧表!$C$4:$D$103,2,FALSE),"")</f>
        <v/>
      </c>
      <c r="AM38" s="7" t="str">
        <f t="shared" si="20"/>
        <v/>
      </c>
    </row>
    <row r="39" spans="1:39" ht="15" customHeight="1" x14ac:dyDescent="0.2">
      <c r="A39" s="114" t="str">
        <f t="shared" si="25"/>
        <v/>
      </c>
      <c r="B39" s="87" t="str">
        <f t="shared" si="26"/>
        <v/>
      </c>
      <c r="C39" s="32"/>
      <c r="D39" s="25"/>
      <c r="E39" s="201" t="str">
        <f t="shared" si="27"/>
        <v/>
      </c>
      <c r="F39" s="28" t="str">
        <f t="shared" si="28"/>
        <v/>
      </c>
      <c r="G39" s="282"/>
      <c r="H39" s="26"/>
      <c r="I39" s="185"/>
      <c r="J39" s="320"/>
      <c r="K39" s="196"/>
      <c r="L39" s="29">
        <f t="shared" si="29"/>
        <v>0</v>
      </c>
      <c r="M39" s="43"/>
      <c r="N39" s="44"/>
      <c r="O39" s="44"/>
      <c r="P39" s="45"/>
      <c r="R39" s="8" t="str">
        <f t="shared" si="0"/>
        <v/>
      </c>
      <c r="S39" s="197"/>
      <c r="T39" s="197"/>
      <c r="U39" s="85" t="str">
        <f t="shared" si="30"/>
        <v/>
      </c>
      <c r="V39" s="85" t="str">
        <f t="shared" si="31"/>
        <v/>
      </c>
      <c r="W39" s="85" t="str">
        <f t="shared" si="32"/>
        <v/>
      </c>
      <c r="X39" s="85" t="str">
        <f t="shared" si="33"/>
        <v/>
      </c>
      <c r="Y39" s="85" t="str">
        <f t="shared" si="34"/>
        <v/>
      </c>
      <c r="Z39" s="85" t="str">
        <f t="shared" si="35"/>
        <v/>
      </c>
      <c r="AA39" s="85" t="str">
        <f t="shared" si="12"/>
        <v/>
      </c>
      <c r="AB39" s="85" t="str">
        <f t="shared" si="36"/>
        <v/>
      </c>
      <c r="AC39" s="188" t="str">
        <f t="shared" si="37"/>
        <v/>
      </c>
      <c r="AD39" s="191">
        <f t="shared" si="38"/>
        <v>0</v>
      </c>
      <c r="AE39" s="191">
        <f t="shared" si="39"/>
        <v>0</v>
      </c>
      <c r="AF39" s="191">
        <f t="shared" si="40"/>
        <v>0</v>
      </c>
      <c r="AG39" s="191">
        <f t="shared" si="41"/>
        <v>0</v>
      </c>
      <c r="AH39" s="191">
        <f t="shared" si="42"/>
        <v>0</v>
      </c>
      <c r="AI39" s="7" t="str">
        <f>IFERROR(VLOOKUP(AE39,参加者一覧表!$C$4:$D$103,2,FALSE),"")</f>
        <v/>
      </c>
      <c r="AJ39" s="7" t="str">
        <f>IFERROR(VLOOKUP(AF39,参加者一覧表!$C$4:$D$103,2,FALSE),"")</f>
        <v/>
      </c>
      <c r="AK39" s="7" t="str">
        <f>IFERROR(VLOOKUP(AG39,参加者一覧表!$C$4:$D$103,2,FALSE),"")</f>
        <v/>
      </c>
      <c r="AL39" s="7" t="str">
        <f>IFERROR(VLOOKUP(AH39,参加者一覧表!$C$4:$D$103,2,FALSE),"")</f>
        <v/>
      </c>
      <c r="AM39" s="7" t="str">
        <f t="shared" si="20"/>
        <v/>
      </c>
    </row>
    <row r="40" spans="1:39" ht="15" customHeight="1" x14ac:dyDescent="0.2">
      <c r="A40" s="114" t="str">
        <f t="shared" si="25"/>
        <v/>
      </c>
      <c r="B40" s="87" t="str">
        <f t="shared" si="26"/>
        <v/>
      </c>
      <c r="C40" s="32"/>
      <c r="D40" s="25"/>
      <c r="E40" s="201" t="str">
        <f t="shared" si="27"/>
        <v/>
      </c>
      <c r="F40" s="28" t="str">
        <f t="shared" si="28"/>
        <v/>
      </c>
      <c r="G40" s="282"/>
      <c r="H40" s="26"/>
      <c r="I40" s="185"/>
      <c r="J40" s="320"/>
      <c r="K40" s="196"/>
      <c r="L40" s="29">
        <f t="shared" si="29"/>
        <v>0</v>
      </c>
      <c r="M40" s="43"/>
      <c r="N40" s="44"/>
      <c r="O40" s="44"/>
      <c r="P40" s="45"/>
      <c r="R40" s="8" t="str">
        <f t="shared" si="0"/>
        <v/>
      </c>
      <c r="S40" s="197"/>
      <c r="T40" s="197"/>
      <c r="U40" s="85" t="str">
        <f t="shared" si="30"/>
        <v/>
      </c>
      <c r="V40" s="85" t="str">
        <f t="shared" si="31"/>
        <v/>
      </c>
      <c r="W40" s="85" t="str">
        <f t="shared" si="32"/>
        <v/>
      </c>
      <c r="X40" s="85" t="str">
        <f t="shared" si="33"/>
        <v/>
      </c>
      <c r="Y40" s="85" t="str">
        <f t="shared" si="34"/>
        <v/>
      </c>
      <c r="Z40" s="85" t="str">
        <f t="shared" si="35"/>
        <v/>
      </c>
      <c r="AA40" s="85" t="str">
        <f t="shared" si="12"/>
        <v/>
      </c>
      <c r="AB40" s="85" t="str">
        <f t="shared" si="36"/>
        <v/>
      </c>
      <c r="AC40" s="188" t="str">
        <f t="shared" si="37"/>
        <v/>
      </c>
      <c r="AD40" s="191">
        <f t="shared" si="38"/>
        <v>0</v>
      </c>
      <c r="AE40" s="191">
        <f t="shared" si="39"/>
        <v>0</v>
      </c>
      <c r="AF40" s="191">
        <f t="shared" si="40"/>
        <v>0</v>
      </c>
      <c r="AG40" s="191">
        <f t="shared" si="41"/>
        <v>0</v>
      </c>
      <c r="AH40" s="191">
        <f t="shared" si="42"/>
        <v>0</v>
      </c>
      <c r="AI40" s="7" t="str">
        <f>IFERROR(VLOOKUP(AE40,参加者一覧表!$C$4:$D$103,2,FALSE),"")</f>
        <v/>
      </c>
      <c r="AJ40" s="7" t="str">
        <f>IFERROR(VLOOKUP(AF40,参加者一覧表!$C$4:$D$103,2,FALSE),"")</f>
        <v/>
      </c>
      <c r="AK40" s="7" t="str">
        <f>IFERROR(VLOOKUP(AG40,参加者一覧表!$C$4:$D$103,2,FALSE),"")</f>
        <v/>
      </c>
      <c r="AL40" s="7" t="str">
        <f>IFERROR(VLOOKUP(AH40,参加者一覧表!$C$4:$D$103,2,FALSE),"")</f>
        <v/>
      </c>
      <c r="AM40" s="7" t="str">
        <f t="shared" si="20"/>
        <v/>
      </c>
    </row>
    <row r="41" spans="1:39" ht="15" customHeight="1" x14ac:dyDescent="0.2">
      <c r="A41" s="114" t="str">
        <f t="shared" si="25"/>
        <v/>
      </c>
      <c r="B41" s="87" t="str">
        <f t="shared" si="26"/>
        <v/>
      </c>
      <c r="C41" s="32"/>
      <c r="D41" s="25"/>
      <c r="E41" s="201" t="str">
        <f t="shared" si="27"/>
        <v/>
      </c>
      <c r="F41" s="28" t="str">
        <f t="shared" si="28"/>
        <v/>
      </c>
      <c r="G41" s="282"/>
      <c r="H41" s="26"/>
      <c r="I41" s="185"/>
      <c r="J41" s="320"/>
      <c r="K41" s="196"/>
      <c r="L41" s="29">
        <f t="shared" si="29"/>
        <v>0</v>
      </c>
      <c r="M41" s="43"/>
      <c r="N41" s="44"/>
      <c r="O41" s="44"/>
      <c r="P41" s="45"/>
      <c r="R41" s="8" t="str">
        <f t="shared" si="0"/>
        <v/>
      </c>
      <c r="S41" s="197"/>
      <c r="T41" s="197"/>
      <c r="U41" s="85" t="str">
        <f t="shared" si="30"/>
        <v/>
      </c>
      <c r="V41" s="85" t="str">
        <f t="shared" si="31"/>
        <v/>
      </c>
      <c r="W41" s="85" t="str">
        <f t="shared" si="32"/>
        <v/>
      </c>
      <c r="X41" s="85" t="str">
        <f t="shared" si="33"/>
        <v/>
      </c>
      <c r="Y41" s="85" t="str">
        <f t="shared" si="34"/>
        <v/>
      </c>
      <c r="Z41" s="85" t="str">
        <f t="shared" si="35"/>
        <v/>
      </c>
      <c r="AA41" s="85" t="str">
        <f t="shared" si="12"/>
        <v/>
      </c>
      <c r="AB41" s="85" t="str">
        <f t="shared" si="36"/>
        <v/>
      </c>
      <c r="AC41" s="188" t="str">
        <f t="shared" si="37"/>
        <v/>
      </c>
      <c r="AD41" s="191">
        <f t="shared" si="38"/>
        <v>0</v>
      </c>
      <c r="AE41" s="191">
        <f t="shared" si="39"/>
        <v>0</v>
      </c>
      <c r="AF41" s="191">
        <f t="shared" si="40"/>
        <v>0</v>
      </c>
      <c r="AG41" s="191">
        <f t="shared" si="41"/>
        <v>0</v>
      </c>
      <c r="AH41" s="191">
        <f t="shared" si="42"/>
        <v>0</v>
      </c>
      <c r="AI41" s="7" t="str">
        <f>IFERROR(VLOOKUP(AE41,参加者一覧表!$C$4:$D$103,2,FALSE),"")</f>
        <v/>
      </c>
      <c r="AJ41" s="7" t="str">
        <f>IFERROR(VLOOKUP(AF41,参加者一覧表!$C$4:$D$103,2,FALSE),"")</f>
        <v/>
      </c>
      <c r="AK41" s="7" t="str">
        <f>IFERROR(VLOOKUP(AG41,参加者一覧表!$C$4:$D$103,2,FALSE),"")</f>
        <v/>
      </c>
      <c r="AL41" s="7" t="str">
        <f>IFERROR(VLOOKUP(AH41,参加者一覧表!$C$4:$D$103,2,FALSE),"")</f>
        <v/>
      </c>
      <c r="AM41" s="7" t="str">
        <f t="shared" si="20"/>
        <v/>
      </c>
    </row>
    <row r="42" spans="1:39" ht="15" customHeight="1" x14ac:dyDescent="0.2">
      <c r="A42" s="114" t="str">
        <f t="shared" si="25"/>
        <v/>
      </c>
      <c r="B42" s="87" t="str">
        <f t="shared" si="26"/>
        <v/>
      </c>
      <c r="C42" s="32"/>
      <c r="D42" s="25"/>
      <c r="E42" s="201" t="str">
        <f t="shared" si="27"/>
        <v/>
      </c>
      <c r="F42" s="28" t="str">
        <f t="shared" si="28"/>
        <v/>
      </c>
      <c r="G42" s="282"/>
      <c r="H42" s="26"/>
      <c r="I42" s="185"/>
      <c r="J42" s="320"/>
      <c r="K42" s="196"/>
      <c r="L42" s="29">
        <f t="shared" si="29"/>
        <v>0</v>
      </c>
      <c r="M42" s="43"/>
      <c r="N42" s="44"/>
      <c r="O42" s="44"/>
      <c r="P42" s="45"/>
      <c r="R42" s="8" t="str">
        <f t="shared" si="0"/>
        <v/>
      </c>
      <c r="S42" s="197"/>
      <c r="T42" s="197"/>
      <c r="U42" s="85" t="str">
        <f t="shared" si="30"/>
        <v/>
      </c>
      <c r="V42" s="85" t="str">
        <f t="shared" si="31"/>
        <v/>
      </c>
      <c r="W42" s="85" t="str">
        <f t="shared" si="32"/>
        <v/>
      </c>
      <c r="X42" s="85" t="str">
        <f t="shared" si="33"/>
        <v/>
      </c>
      <c r="Y42" s="85" t="str">
        <f t="shared" si="34"/>
        <v/>
      </c>
      <c r="Z42" s="85" t="str">
        <f t="shared" si="35"/>
        <v/>
      </c>
      <c r="AA42" s="85" t="str">
        <f t="shared" si="12"/>
        <v/>
      </c>
      <c r="AB42" s="85" t="str">
        <f t="shared" si="36"/>
        <v/>
      </c>
      <c r="AC42" s="188" t="str">
        <f t="shared" si="37"/>
        <v/>
      </c>
      <c r="AD42" s="191">
        <f t="shared" si="38"/>
        <v>0</v>
      </c>
      <c r="AE42" s="191">
        <f t="shared" si="39"/>
        <v>0</v>
      </c>
      <c r="AF42" s="191">
        <f t="shared" si="40"/>
        <v>0</v>
      </c>
      <c r="AG42" s="191">
        <f t="shared" si="41"/>
        <v>0</v>
      </c>
      <c r="AH42" s="191">
        <f t="shared" si="42"/>
        <v>0</v>
      </c>
      <c r="AI42" s="7" t="str">
        <f>IFERROR(VLOOKUP(AE42,参加者一覧表!$C$4:$D$103,2,FALSE),"")</f>
        <v/>
      </c>
      <c r="AJ42" s="7" t="str">
        <f>IFERROR(VLOOKUP(AF42,参加者一覧表!$C$4:$D$103,2,FALSE),"")</f>
        <v/>
      </c>
      <c r="AK42" s="7" t="str">
        <f>IFERROR(VLOOKUP(AG42,参加者一覧表!$C$4:$D$103,2,FALSE),"")</f>
        <v/>
      </c>
      <c r="AL42" s="7" t="str">
        <f>IFERROR(VLOOKUP(AH42,参加者一覧表!$C$4:$D$103,2,FALSE),"")</f>
        <v/>
      </c>
      <c r="AM42" s="7" t="str">
        <f t="shared" si="20"/>
        <v/>
      </c>
    </row>
    <row r="43" spans="1:39" ht="15" customHeight="1" x14ac:dyDescent="0.2">
      <c r="A43" s="114" t="str">
        <f t="shared" si="25"/>
        <v/>
      </c>
      <c r="B43" s="87" t="str">
        <f t="shared" si="26"/>
        <v/>
      </c>
      <c r="C43" s="32"/>
      <c r="D43" s="25"/>
      <c r="E43" s="201" t="str">
        <f t="shared" si="27"/>
        <v/>
      </c>
      <c r="F43" s="28" t="str">
        <f t="shared" si="28"/>
        <v/>
      </c>
      <c r="G43" s="282"/>
      <c r="H43" s="26"/>
      <c r="I43" s="185"/>
      <c r="J43" s="320"/>
      <c r="K43" s="196"/>
      <c r="L43" s="29">
        <f t="shared" si="29"/>
        <v>0</v>
      </c>
      <c r="M43" s="43"/>
      <c r="N43" s="44"/>
      <c r="O43" s="44"/>
      <c r="P43" s="45"/>
      <c r="R43" s="8" t="str">
        <f t="shared" si="0"/>
        <v/>
      </c>
      <c r="S43" s="197"/>
      <c r="T43" s="197"/>
      <c r="U43" s="85" t="str">
        <f t="shared" si="30"/>
        <v/>
      </c>
      <c r="V43" s="85" t="str">
        <f t="shared" si="31"/>
        <v/>
      </c>
      <c r="W43" s="85" t="str">
        <f t="shared" si="32"/>
        <v/>
      </c>
      <c r="X43" s="85" t="str">
        <f t="shared" si="33"/>
        <v/>
      </c>
      <c r="Y43" s="85" t="str">
        <f t="shared" si="34"/>
        <v/>
      </c>
      <c r="Z43" s="85" t="str">
        <f t="shared" si="35"/>
        <v/>
      </c>
      <c r="AA43" s="85" t="str">
        <f t="shared" si="12"/>
        <v/>
      </c>
      <c r="AB43" s="85" t="str">
        <f t="shared" si="36"/>
        <v/>
      </c>
      <c r="AC43" s="188" t="str">
        <f t="shared" si="37"/>
        <v/>
      </c>
      <c r="AD43" s="191">
        <f t="shared" si="38"/>
        <v>0</v>
      </c>
      <c r="AE43" s="191">
        <f t="shared" si="39"/>
        <v>0</v>
      </c>
      <c r="AF43" s="191">
        <f t="shared" si="40"/>
        <v>0</v>
      </c>
      <c r="AG43" s="191">
        <f t="shared" si="41"/>
        <v>0</v>
      </c>
      <c r="AH43" s="191">
        <f t="shared" si="42"/>
        <v>0</v>
      </c>
      <c r="AI43" s="7" t="str">
        <f>IFERROR(VLOOKUP(AE43,参加者一覧表!$C$4:$D$103,2,FALSE),"")</f>
        <v/>
      </c>
      <c r="AJ43" s="7" t="str">
        <f>IFERROR(VLOOKUP(AF43,参加者一覧表!$C$4:$D$103,2,FALSE),"")</f>
        <v/>
      </c>
      <c r="AK43" s="7" t="str">
        <f>IFERROR(VLOOKUP(AG43,参加者一覧表!$C$4:$D$103,2,FALSE),"")</f>
        <v/>
      </c>
      <c r="AL43" s="7" t="str">
        <f>IFERROR(VLOOKUP(AH43,参加者一覧表!$C$4:$D$103,2,FALSE),"")</f>
        <v/>
      </c>
      <c r="AM43" s="7" t="str">
        <f t="shared" si="20"/>
        <v/>
      </c>
    </row>
    <row r="44" spans="1:39" ht="15" customHeight="1" x14ac:dyDescent="0.2">
      <c r="A44" s="114" t="str">
        <f t="shared" si="25"/>
        <v/>
      </c>
      <c r="B44" s="87" t="str">
        <f t="shared" si="26"/>
        <v/>
      </c>
      <c r="C44" s="32"/>
      <c r="D44" s="25"/>
      <c r="E44" s="201" t="str">
        <f t="shared" si="27"/>
        <v/>
      </c>
      <c r="F44" s="28" t="str">
        <f t="shared" si="28"/>
        <v/>
      </c>
      <c r="G44" s="282"/>
      <c r="H44" s="26"/>
      <c r="I44" s="185"/>
      <c r="J44" s="320"/>
      <c r="K44" s="196"/>
      <c r="L44" s="29">
        <f t="shared" si="29"/>
        <v>0</v>
      </c>
      <c r="M44" s="43"/>
      <c r="N44" s="44"/>
      <c r="O44" s="44"/>
      <c r="P44" s="45"/>
      <c r="R44" s="8" t="str">
        <f t="shared" si="0"/>
        <v/>
      </c>
      <c r="S44" s="197"/>
      <c r="T44" s="197"/>
      <c r="U44" s="85" t="str">
        <f t="shared" si="30"/>
        <v/>
      </c>
      <c r="V44" s="85" t="str">
        <f t="shared" si="31"/>
        <v/>
      </c>
      <c r="W44" s="85" t="str">
        <f t="shared" si="32"/>
        <v/>
      </c>
      <c r="X44" s="85" t="str">
        <f t="shared" si="33"/>
        <v/>
      </c>
      <c r="Y44" s="85" t="str">
        <f t="shared" si="34"/>
        <v/>
      </c>
      <c r="Z44" s="85" t="str">
        <f t="shared" si="35"/>
        <v/>
      </c>
      <c r="AA44" s="85" t="str">
        <f t="shared" si="12"/>
        <v/>
      </c>
      <c r="AB44" s="85" t="str">
        <f t="shared" si="36"/>
        <v/>
      </c>
      <c r="AC44" s="188" t="str">
        <f t="shared" si="37"/>
        <v/>
      </c>
      <c r="AD44" s="191">
        <f t="shared" si="38"/>
        <v>0</v>
      </c>
      <c r="AE44" s="191">
        <f t="shared" si="39"/>
        <v>0</v>
      </c>
      <c r="AF44" s="191">
        <f t="shared" si="40"/>
        <v>0</v>
      </c>
      <c r="AG44" s="191">
        <f t="shared" si="41"/>
        <v>0</v>
      </c>
      <c r="AH44" s="191">
        <f t="shared" si="42"/>
        <v>0</v>
      </c>
      <c r="AI44" s="7" t="str">
        <f>IFERROR(VLOOKUP(AE44,参加者一覧表!$C$4:$D$103,2,FALSE),"")</f>
        <v/>
      </c>
      <c r="AJ44" s="7" t="str">
        <f>IFERROR(VLOOKUP(AF44,参加者一覧表!$C$4:$D$103,2,FALSE),"")</f>
        <v/>
      </c>
      <c r="AK44" s="7" t="str">
        <f>IFERROR(VLOOKUP(AG44,参加者一覧表!$C$4:$D$103,2,FALSE),"")</f>
        <v/>
      </c>
      <c r="AL44" s="7" t="str">
        <f>IFERROR(VLOOKUP(AH44,参加者一覧表!$C$4:$D$103,2,FALSE),"")</f>
        <v/>
      </c>
      <c r="AM44" s="7" t="str">
        <f t="shared" si="20"/>
        <v/>
      </c>
    </row>
    <row r="45" spans="1:39" ht="15" customHeight="1" x14ac:dyDescent="0.2">
      <c r="A45" s="114" t="str">
        <f t="shared" si="25"/>
        <v/>
      </c>
      <c r="B45" s="87" t="str">
        <f t="shared" si="26"/>
        <v/>
      </c>
      <c r="C45" s="32"/>
      <c r="D45" s="25"/>
      <c r="E45" s="201" t="str">
        <f t="shared" si="27"/>
        <v/>
      </c>
      <c r="F45" s="28" t="str">
        <f t="shared" si="28"/>
        <v/>
      </c>
      <c r="G45" s="282"/>
      <c r="H45" s="26"/>
      <c r="I45" s="185"/>
      <c r="J45" s="320"/>
      <c r="K45" s="196"/>
      <c r="L45" s="29">
        <f t="shared" si="29"/>
        <v>0</v>
      </c>
      <c r="M45" s="43"/>
      <c r="N45" s="44"/>
      <c r="O45" s="44"/>
      <c r="P45" s="45"/>
      <c r="R45" s="8" t="str">
        <f t="shared" si="0"/>
        <v/>
      </c>
      <c r="S45" s="197"/>
      <c r="T45" s="197"/>
      <c r="U45" s="85" t="str">
        <f t="shared" si="30"/>
        <v/>
      </c>
      <c r="V45" s="85" t="str">
        <f t="shared" si="31"/>
        <v/>
      </c>
      <c r="W45" s="85" t="str">
        <f t="shared" si="32"/>
        <v/>
      </c>
      <c r="X45" s="85" t="str">
        <f t="shared" si="33"/>
        <v/>
      </c>
      <c r="Y45" s="85" t="str">
        <f t="shared" si="34"/>
        <v/>
      </c>
      <c r="Z45" s="85" t="str">
        <f t="shared" si="35"/>
        <v/>
      </c>
      <c r="AA45" s="85" t="str">
        <f t="shared" si="12"/>
        <v/>
      </c>
      <c r="AB45" s="85" t="str">
        <f t="shared" si="36"/>
        <v/>
      </c>
      <c r="AC45" s="188" t="str">
        <f t="shared" si="37"/>
        <v/>
      </c>
      <c r="AD45" s="191">
        <f t="shared" si="38"/>
        <v>0</v>
      </c>
      <c r="AE45" s="191">
        <f t="shared" si="39"/>
        <v>0</v>
      </c>
      <c r="AF45" s="191">
        <f t="shared" si="40"/>
        <v>0</v>
      </c>
      <c r="AG45" s="191">
        <f t="shared" si="41"/>
        <v>0</v>
      </c>
      <c r="AH45" s="191">
        <f t="shared" si="42"/>
        <v>0</v>
      </c>
      <c r="AI45" s="7" t="str">
        <f>IFERROR(VLOOKUP(AE45,参加者一覧表!$C$4:$D$103,2,FALSE),"")</f>
        <v/>
      </c>
      <c r="AJ45" s="7" t="str">
        <f>IFERROR(VLOOKUP(AF45,参加者一覧表!$C$4:$D$103,2,FALSE),"")</f>
        <v/>
      </c>
      <c r="AK45" s="7" t="str">
        <f>IFERROR(VLOOKUP(AG45,参加者一覧表!$C$4:$D$103,2,FALSE),"")</f>
        <v/>
      </c>
      <c r="AL45" s="7" t="str">
        <f>IFERROR(VLOOKUP(AH45,参加者一覧表!$C$4:$D$103,2,FALSE),"")</f>
        <v/>
      </c>
      <c r="AM45" s="7" t="str">
        <f t="shared" si="20"/>
        <v/>
      </c>
    </row>
    <row r="46" spans="1:39" ht="15" customHeight="1" x14ac:dyDescent="0.2">
      <c r="A46" s="114" t="str">
        <f t="shared" si="25"/>
        <v/>
      </c>
      <c r="B46" s="87" t="str">
        <f t="shared" si="26"/>
        <v/>
      </c>
      <c r="C46" s="32"/>
      <c r="D46" s="25"/>
      <c r="E46" s="201" t="str">
        <f t="shared" si="27"/>
        <v/>
      </c>
      <c r="F46" s="28" t="str">
        <f t="shared" si="28"/>
        <v/>
      </c>
      <c r="G46" s="282"/>
      <c r="H46" s="26"/>
      <c r="I46" s="185"/>
      <c r="J46" s="320"/>
      <c r="K46" s="196"/>
      <c r="L46" s="29">
        <f t="shared" si="29"/>
        <v>0</v>
      </c>
      <c r="M46" s="43"/>
      <c r="N46" s="44"/>
      <c r="O46" s="44"/>
      <c r="P46" s="45"/>
      <c r="R46" s="8" t="str">
        <f t="shared" si="0"/>
        <v/>
      </c>
      <c r="S46" s="197"/>
      <c r="T46" s="197"/>
      <c r="U46" s="85" t="str">
        <f t="shared" si="30"/>
        <v/>
      </c>
      <c r="V46" s="85" t="str">
        <f t="shared" si="31"/>
        <v/>
      </c>
      <c r="W46" s="85" t="str">
        <f t="shared" si="32"/>
        <v/>
      </c>
      <c r="X46" s="85" t="str">
        <f t="shared" si="33"/>
        <v/>
      </c>
      <c r="Y46" s="85" t="str">
        <f t="shared" si="34"/>
        <v/>
      </c>
      <c r="Z46" s="85" t="str">
        <f t="shared" si="35"/>
        <v/>
      </c>
      <c r="AA46" s="85" t="str">
        <f t="shared" si="12"/>
        <v/>
      </c>
      <c r="AB46" s="85" t="str">
        <f t="shared" si="36"/>
        <v/>
      </c>
      <c r="AC46" s="188" t="str">
        <f t="shared" si="37"/>
        <v/>
      </c>
      <c r="AD46" s="191">
        <f t="shared" si="38"/>
        <v>0</v>
      </c>
      <c r="AE46" s="191">
        <f t="shared" si="39"/>
        <v>0</v>
      </c>
      <c r="AF46" s="191">
        <f t="shared" si="40"/>
        <v>0</v>
      </c>
      <c r="AG46" s="191">
        <f t="shared" si="41"/>
        <v>0</v>
      </c>
      <c r="AH46" s="191">
        <f t="shared" si="42"/>
        <v>0</v>
      </c>
      <c r="AI46" s="7" t="str">
        <f>IFERROR(VLOOKUP(AE46,参加者一覧表!$C$4:$D$103,2,FALSE),"")</f>
        <v/>
      </c>
      <c r="AJ46" s="7" t="str">
        <f>IFERROR(VLOOKUP(AF46,参加者一覧表!$C$4:$D$103,2,FALSE),"")</f>
        <v/>
      </c>
      <c r="AK46" s="7" t="str">
        <f>IFERROR(VLOOKUP(AG46,参加者一覧表!$C$4:$D$103,2,FALSE),"")</f>
        <v/>
      </c>
      <c r="AL46" s="7" t="str">
        <f>IFERROR(VLOOKUP(AH46,参加者一覧表!$C$4:$D$103,2,FALSE),"")</f>
        <v/>
      </c>
      <c r="AM46" s="7" t="str">
        <f t="shared" si="20"/>
        <v/>
      </c>
    </row>
    <row r="47" spans="1:39" ht="15" customHeight="1" x14ac:dyDescent="0.2">
      <c r="A47" s="114" t="str">
        <f t="shared" si="25"/>
        <v/>
      </c>
      <c r="B47" s="87" t="str">
        <f t="shared" si="26"/>
        <v/>
      </c>
      <c r="C47" s="32"/>
      <c r="D47" s="25"/>
      <c r="E47" s="201" t="str">
        <f t="shared" si="27"/>
        <v/>
      </c>
      <c r="F47" s="28" t="str">
        <f t="shared" si="28"/>
        <v/>
      </c>
      <c r="G47" s="282"/>
      <c r="H47" s="26"/>
      <c r="I47" s="185"/>
      <c r="J47" s="320"/>
      <c r="K47" s="196"/>
      <c r="L47" s="29">
        <f t="shared" si="29"/>
        <v>0</v>
      </c>
      <c r="M47" s="43"/>
      <c r="N47" s="44"/>
      <c r="O47" s="44"/>
      <c r="P47" s="45"/>
      <c r="R47" s="8" t="str">
        <f t="shared" si="0"/>
        <v/>
      </c>
      <c r="S47" s="197"/>
      <c r="T47" s="197"/>
      <c r="U47" s="85" t="str">
        <f t="shared" si="30"/>
        <v/>
      </c>
      <c r="V47" s="85" t="str">
        <f t="shared" si="31"/>
        <v/>
      </c>
      <c r="W47" s="85" t="str">
        <f t="shared" si="32"/>
        <v/>
      </c>
      <c r="X47" s="85" t="str">
        <f t="shared" si="33"/>
        <v/>
      </c>
      <c r="Y47" s="85" t="str">
        <f t="shared" si="34"/>
        <v/>
      </c>
      <c r="Z47" s="85" t="str">
        <f t="shared" si="35"/>
        <v/>
      </c>
      <c r="AA47" s="85" t="str">
        <f t="shared" si="12"/>
        <v/>
      </c>
      <c r="AB47" s="85" t="str">
        <f t="shared" si="36"/>
        <v/>
      </c>
      <c r="AC47" s="188" t="str">
        <f t="shared" si="37"/>
        <v/>
      </c>
      <c r="AD47" s="191">
        <f t="shared" si="38"/>
        <v>0</v>
      </c>
      <c r="AE47" s="191">
        <f t="shared" si="39"/>
        <v>0</v>
      </c>
      <c r="AF47" s="191">
        <f t="shared" si="40"/>
        <v>0</v>
      </c>
      <c r="AG47" s="191">
        <f t="shared" si="41"/>
        <v>0</v>
      </c>
      <c r="AH47" s="191">
        <f t="shared" si="42"/>
        <v>0</v>
      </c>
      <c r="AI47" s="7" t="str">
        <f>IFERROR(VLOOKUP(AE47,参加者一覧表!$C$4:$D$103,2,FALSE),"")</f>
        <v/>
      </c>
      <c r="AJ47" s="7" t="str">
        <f>IFERROR(VLOOKUP(AF47,参加者一覧表!$C$4:$D$103,2,FALSE),"")</f>
        <v/>
      </c>
      <c r="AK47" s="7" t="str">
        <f>IFERROR(VLOOKUP(AG47,参加者一覧表!$C$4:$D$103,2,FALSE),"")</f>
        <v/>
      </c>
      <c r="AL47" s="7" t="str">
        <f>IFERROR(VLOOKUP(AH47,参加者一覧表!$C$4:$D$103,2,FALSE),"")</f>
        <v/>
      </c>
      <c r="AM47" s="7" t="str">
        <f t="shared" si="20"/>
        <v/>
      </c>
    </row>
    <row r="48" spans="1:39" ht="15" customHeight="1" x14ac:dyDescent="0.2">
      <c r="A48" s="114" t="str">
        <f t="shared" si="25"/>
        <v/>
      </c>
      <c r="B48" s="87" t="str">
        <f t="shared" si="26"/>
        <v/>
      </c>
      <c r="C48" s="32"/>
      <c r="D48" s="25"/>
      <c r="E48" s="201" t="str">
        <f t="shared" si="27"/>
        <v/>
      </c>
      <c r="F48" s="28" t="str">
        <f t="shared" si="28"/>
        <v/>
      </c>
      <c r="G48" s="282"/>
      <c r="H48" s="26"/>
      <c r="I48" s="185"/>
      <c r="J48" s="320"/>
      <c r="K48" s="196"/>
      <c r="L48" s="29">
        <f t="shared" si="29"/>
        <v>0</v>
      </c>
      <c r="M48" s="43"/>
      <c r="N48" s="44"/>
      <c r="O48" s="44"/>
      <c r="P48" s="45"/>
      <c r="R48" s="8" t="str">
        <f t="shared" si="0"/>
        <v/>
      </c>
      <c r="S48" s="197"/>
      <c r="T48" s="197"/>
      <c r="U48" s="85" t="str">
        <f t="shared" si="30"/>
        <v/>
      </c>
      <c r="V48" s="85" t="str">
        <f t="shared" si="31"/>
        <v/>
      </c>
      <c r="W48" s="85" t="str">
        <f t="shared" si="32"/>
        <v/>
      </c>
      <c r="X48" s="85" t="str">
        <f t="shared" si="33"/>
        <v/>
      </c>
      <c r="Y48" s="85" t="str">
        <f t="shared" si="34"/>
        <v/>
      </c>
      <c r="Z48" s="85" t="str">
        <f t="shared" si="35"/>
        <v/>
      </c>
      <c r="AA48" s="85" t="str">
        <f t="shared" si="12"/>
        <v/>
      </c>
      <c r="AB48" s="85" t="str">
        <f t="shared" si="36"/>
        <v/>
      </c>
      <c r="AC48" s="188" t="str">
        <f t="shared" si="37"/>
        <v/>
      </c>
      <c r="AD48" s="191">
        <f t="shared" si="38"/>
        <v>0</v>
      </c>
      <c r="AE48" s="191">
        <f t="shared" si="39"/>
        <v>0</v>
      </c>
      <c r="AF48" s="191">
        <f t="shared" si="40"/>
        <v>0</v>
      </c>
      <c r="AG48" s="191">
        <f t="shared" si="41"/>
        <v>0</v>
      </c>
      <c r="AH48" s="191">
        <f t="shared" si="42"/>
        <v>0</v>
      </c>
      <c r="AI48" s="7" t="str">
        <f>IFERROR(VLOOKUP(AE48,参加者一覧表!$C$4:$D$103,2,FALSE),"")</f>
        <v/>
      </c>
      <c r="AJ48" s="7" t="str">
        <f>IFERROR(VLOOKUP(AF48,参加者一覧表!$C$4:$D$103,2,FALSE),"")</f>
        <v/>
      </c>
      <c r="AK48" s="7" t="str">
        <f>IFERROR(VLOOKUP(AG48,参加者一覧表!$C$4:$D$103,2,FALSE),"")</f>
        <v/>
      </c>
      <c r="AL48" s="7" t="str">
        <f>IFERROR(VLOOKUP(AH48,参加者一覧表!$C$4:$D$103,2,FALSE),"")</f>
        <v/>
      </c>
      <c r="AM48" s="7" t="str">
        <f t="shared" si="20"/>
        <v/>
      </c>
    </row>
    <row r="49" spans="1:39" ht="15" customHeight="1" x14ac:dyDescent="0.2">
      <c r="A49" s="114" t="str">
        <f t="shared" si="25"/>
        <v/>
      </c>
      <c r="B49" s="87" t="str">
        <f t="shared" si="26"/>
        <v/>
      </c>
      <c r="C49" s="32"/>
      <c r="D49" s="25"/>
      <c r="E49" s="201" t="str">
        <f t="shared" si="27"/>
        <v/>
      </c>
      <c r="F49" s="28" t="str">
        <f t="shared" si="28"/>
        <v/>
      </c>
      <c r="G49" s="282"/>
      <c r="H49" s="26"/>
      <c r="I49" s="185"/>
      <c r="J49" s="320"/>
      <c r="K49" s="196"/>
      <c r="L49" s="29">
        <f t="shared" si="29"/>
        <v>0</v>
      </c>
      <c r="M49" s="43"/>
      <c r="N49" s="44"/>
      <c r="O49" s="44"/>
      <c r="P49" s="45"/>
      <c r="R49" s="8" t="str">
        <f t="shared" si="0"/>
        <v/>
      </c>
      <c r="S49" s="197"/>
      <c r="T49" s="197"/>
      <c r="U49" s="85" t="str">
        <f t="shared" si="30"/>
        <v/>
      </c>
      <c r="V49" s="85" t="str">
        <f t="shared" si="31"/>
        <v/>
      </c>
      <c r="W49" s="85" t="str">
        <f t="shared" si="32"/>
        <v/>
      </c>
      <c r="X49" s="85" t="str">
        <f t="shared" si="33"/>
        <v/>
      </c>
      <c r="Y49" s="85" t="str">
        <f t="shared" si="34"/>
        <v/>
      </c>
      <c r="Z49" s="85" t="str">
        <f t="shared" si="35"/>
        <v/>
      </c>
      <c r="AA49" s="85" t="str">
        <f t="shared" si="12"/>
        <v/>
      </c>
      <c r="AB49" s="85" t="str">
        <f t="shared" si="36"/>
        <v/>
      </c>
      <c r="AC49" s="188" t="str">
        <f t="shared" si="37"/>
        <v/>
      </c>
      <c r="AD49" s="191">
        <f t="shared" si="38"/>
        <v>0</v>
      </c>
      <c r="AE49" s="191">
        <f t="shared" si="39"/>
        <v>0</v>
      </c>
      <c r="AF49" s="191">
        <f t="shared" si="40"/>
        <v>0</v>
      </c>
      <c r="AG49" s="191">
        <f t="shared" si="41"/>
        <v>0</v>
      </c>
      <c r="AH49" s="191">
        <f t="shared" si="42"/>
        <v>0</v>
      </c>
      <c r="AI49" s="7" t="str">
        <f>IFERROR(VLOOKUP(AE49,参加者一覧表!$C$4:$D$103,2,FALSE),"")</f>
        <v/>
      </c>
      <c r="AJ49" s="7" t="str">
        <f>IFERROR(VLOOKUP(AF49,参加者一覧表!$C$4:$D$103,2,FALSE),"")</f>
        <v/>
      </c>
      <c r="AK49" s="7" t="str">
        <f>IFERROR(VLOOKUP(AG49,参加者一覧表!$C$4:$D$103,2,FALSE),"")</f>
        <v/>
      </c>
      <c r="AL49" s="7" t="str">
        <f>IFERROR(VLOOKUP(AH49,参加者一覧表!$C$4:$D$103,2,FALSE),"")</f>
        <v/>
      </c>
      <c r="AM49" s="7" t="str">
        <f t="shared" si="20"/>
        <v/>
      </c>
    </row>
    <row r="50" spans="1:39" ht="15" customHeight="1" x14ac:dyDescent="0.2">
      <c r="A50" s="114" t="str">
        <f t="shared" si="25"/>
        <v/>
      </c>
      <c r="B50" s="87" t="str">
        <f t="shared" si="26"/>
        <v/>
      </c>
      <c r="C50" s="32"/>
      <c r="D50" s="25"/>
      <c r="E50" s="201" t="str">
        <f t="shared" si="27"/>
        <v/>
      </c>
      <c r="F50" s="28" t="str">
        <f t="shared" si="28"/>
        <v/>
      </c>
      <c r="G50" s="282"/>
      <c r="H50" s="26"/>
      <c r="I50" s="185"/>
      <c r="J50" s="320"/>
      <c r="K50" s="196"/>
      <c r="L50" s="29">
        <f t="shared" si="29"/>
        <v>0</v>
      </c>
      <c r="M50" s="43"/>
      <c r="N50" s="44"/>
      <c r="O50" s="44"/>
      <c r="P50" s="45"/>
      <c r="R50" s="8" t="str">
        <f t="shared" si="0"/>
        <v/>
      </c>
      <c r="S50" s="197"/>
      <c r="T50" s="197"/>
      <c r="U50" s="85" t="str">
        <f t="shared" si="30"/>
        <v/>
      </c>
      <c r="V50" s="85" t="str">
        <f t="shared" si="31"/>
        <v/>
      </c>
      <c r="W50" s="85" t="str">
        <f t="shared" si="32"/>
        <v/>
      </c>
      <c r="X50" s="85" t="str">
        <f t="shared" si="33"/>
        <v/>
      </c>
      <c r="Y50" s="85" t="str">
        <f t="shared" si="34"/>
        <v/>
      </c>
      <c r="Z50" s="85" t="str">
        <f t="shared" si="35"/>
        <v/>
      </c>
      <c r="AA50" s="85" t="str">
        <f t="shared" si="12"/>
        <v/>
      </c>
      <c r="AB50" s="85" t="str">
        <f t="shared" si="36"/>
        <v/>
      </c>
      <c r="AC50" s="188" t="str">
        <f t="shared" si="37"/>
        <v/>
      </c>
      <c r="AD50" s="191">
        <f t="shared" si="38"/>
        <v>0</v>
      </c>
      <c r="AE50" s="191">
        <f t="shared" si="39"/>
        <v>0</v>
      </c>
      <c r="AF50" s="191">
        <f t="shared" si="40"/>
        <v>0</v>
      </c>
      <c r="AG50" s="191">
        <f t="shared" si="41"/>
        <v>0</v>
      </c>
      <c r="AH50" s="191">
        <f t="shared" si="42"/>
        <v>0</v>
      </c>
      <c r="AI50" s="7" t="str">
        <f>IFERROR(VLOOKUP(AE50,参加者一覧表!$C$4:$D$103,2,FALSE),"")</f>
        <v/>
      </c>
      <c r="AJ50" s="7" t="str">
        <f>IFERROR(VLOOKUP(AF50,参加者一覧表!$C$4:$D$103,2,FALSE),"")</f>
        <v/>
      </c>
      <c r="AK50" s="7" t="str">
        <f>IFERROR(VLOOKUP(AG50,参加者一覧表!$C$4:$D$103,2,FALSE),"")</f>
        <v/>
      </c>
      <c r="AL50" s="7" t="str">
        <f>IFERROR(VLOOKUP(AH50,参加者一覧表!$C$4:$D$103,2,FALSE),"")</f>
        <v/>
      </c>
      <c r="AM50" s="7" t="str">
        <f t="shared" si="20"/>
        <v/>
      </c>
    </row>
    <row r="51" spans="1:39" ht="15" customHeight="1" x14ac:dyDescent="0.2">
      <c r="A51" s="114" t="str">
        <f t="shared" si="25"/>
        <v/>
      </c>
      <c r="B51" s="87" t="str">
        <f t="shared" si="26"/>
        <v/>
      </c>
      <c r="C51" s="32"/>
      <c r="D51" s="25"/>
      <c r="E51" s="201" t="str">
        <f t="shared" si="27"/>
        <v/>
      </c>
      <c r="F51" s="28" t="str">
        <f t="shared" si="28"/>
        <v/>
      </c>
      <c r="G51" s="282"/>
      <c r="H51" s="26"/>
      <c r="I51" s="185"/>
      <c r="J51" s="320"/>
      <c r="K51" s="196"/>
      <c r="L51" s="29">
        <f t="shared" si="29"/>
        <v>0</v>
      </c>
      <c r="M51" s="43"/>
      <c r="N51" s="44"/>
      <c r="O51" s="44"/>
      <c r="P51" s="45"/>
      <c r="R51" s="8" t="str">
        <f t="shared" si="0"/>
        <v/>
      </c>
      <c r="S51" s="197"/>
      <c r="T51" s="197"/>
      <c r="U51" s="85" t="str">
        <f t="shared" si="30"/>
        <v/>
      </c>
      <c r="V51" s="85" t="str">
        <f t="shared" si="31"/>
        <v/>
      </c>
      <c r="W51" s="85" t="str">
        <f t="shared" si="32"/>
        <v/>
      </c>
      <c r="X51" s="85" t="str">
        <f t="shared" si="33"/>
        <v/>
      </c>
      <c r="Y51" s="85" t="str">
        <f t="shared" si="34"/>
        <v/>
      </c>
      <c r="Z51" s="85" t="str">
        <f t="shared" si="35"/>
        <v/>
      </c>
      <c r="AA51" s="85" t="str">
        <f t="shared" si="12"/>
        <v/>
      </c>
      <c r="AB51" s="85" t="str">
        <f t="shared" si="36"/>
        <v/>
      </c>
      <c r="AC51" s="188" t="str">
        <f t="shared" si="37"/>
        <v/>
      </c>
      <c r="AD51" s="191">
        <f t="shared" si="38"/>
        <v>0</v>
      </c>
      <c r="AE51" s="191">
        <f t="shared" si="39"/>
        <v>0</v>
      </c>
      <c r="AF51" s="191">
        <f t="shared" si="40"/>
        <v>0</v>
      </c>
      <c r="AG51" s="191">
        <f t="shared" si="41"/>
        <v>0</v>
      </c>
      <c r="AH51" s="191">
        <f t="shared" si="42"/>
        <v>0</v>
      </c>
      <c r="AI51" s="7" t="str">
        <f>IFERROR(VLOOKUP(AE51,参加者一覧表!$C$4:$D$103,2,FALSE),"")</f>
        <v/>
      </c>
      <c r="AJ51" s="7" t="str">
        <f>IFERROR(VLOOKUP(AF51,参加者一覧表!$C$4:$D$103,2,FALSE),"")</f>
        <v/>
      </c>
      <c r="AK51" s="7" t="str">
        <f>IFERROR(VLOOKUP(AG51,参加者一覧表!$C$4:$D$103,2,FALSE),"")</f>
        <v/>
      </c>
      <c r="AL51" s="7" t="str">
        <f>IFERROR(VLOOKUP(AH51,参加者一覧表!$C$4:$D$103,2,FALSE),"")</f>
        <v/>
      </c>
      <c r="AM51" s="7" t="str">
        <f t="shared" si="20"/>
        <v/>
      </c>
    </row>
    <row r="52" spans="1:39" ht="15" customHeight="1" x14ac:dyDescent="0.2">
      <c r="A52" s="114" t="str">
        <f t="shared" si="25"/>
        <v/>
      </c>
      <c r="B52" s="87" t="str">
        <f t="shared" si="26"/>
        <v/>
      </c>
      <c r="C52" s="32"/>
      <c r="D52" s="25"/>
      <c r="E52" s="201" t="str">
        <f t="shared" si="27"/>
        <v/>
      </c>
      <c r="F52" s="28" t="str">
        <f t="shared" si="28"/>
        <v/>
      </c>
      <c r="G52" s="282"/>
      <c r="H52" s="26"/>
      <c r="I52" s="185"/>
      <c r="J52" s="320"/>
      <c r="K52" s="196"/>
      <c r="L52" s="29">
        <f t="shared" si="29"/>
        <v>0</v>
      </c>
      <c r="M52" s="43"/>
      <c r="N52" s="44"/>
      <c r="O52" s="44"/>
      <c r="P52" s="45"/>
      <c r="R52" s="8" t="str">
        <f t="shared" si="0"/>
        <v/>
      </c>
      <c r="S52" s="197" t="str">
        <f t="shared" si="23"/>
        <v/>
      </c>
      <c r="T52" s="197" t="str">
        <f t="shared" si="24"/>
        <v/>
      </c>
      <c r="U52" s="85" t="str">
        <f t="shared" si="30"/>
        <v/>
      </c>
      <c r="V52" s="85" t="str">
        <f t="shared" si="31"/>
        <v/>
      </c>
      <c r="W52" s="85" t="str">
        <f t="shared" si="32"/>
        <v/>
      </c>
      <c r="X52" s="85" t="str">
        <f t="shared" si="33"/>
        <v/>
      </c>
      <c r="Y52" s="85" t="str">
        <f t="shared" si="34"/>
        <v/>
      </c>
      <c r="Z52" s="85" t="str">
        <f t="shared" si="35"/>
        <v/>
      </c>
      <c r="AA52" s="85" t="str">
        <f t="shared" si="12"/>
        <v/>
      </c>
      <c r="AB52" s="85" t="str">
        <f t="shared" si="36"/>
        <v/>
      </c>
      <c r="AC52" s="188" t="str">
        <f t="shared" si="37"/>
        <v/>
      </c>
      <c r="AD52" s="191">
        <f t="shared" si="38"/>
        <v>0</v>
      </c>
      <c r="AE52" s="191">
        <f t="shared" si="39"/>
        <v>0</v>
      </c>
      <c r="AF52" s="191">
        <f t="shared" si="40"/>
        <v>0</v>
      </c>
      <c r="AG52" s="191">
        <f t="shared" si="41"/>
        <v>0</v>
      </c>
      <c r="AH52" s="191">
        <f t="shared" si="42"/>
        <v>0</v>
      </c>
      <c r="AI52" s="7" t="str">
        <f>IFERROR(VLOOKUP(AE52,参加者一覧表!$C$4:$D$103,2,FALSE),"")</f>
        <v/>
      </c>
      <c r="AJ52" s="7" t="str">
        <f>IFERROR(VLOOKUP(AF52,参加者一覧表!$C$4:$D$103,2,FALSE),"")</f>
        <v/>
      </c>
      <c r="AK52" s="7" t="str">
        <f>IFERROR(VLOOKUP(AG52,参加者一覧表!$C$4:$D$103,2,FALSE),"")</f>
        <v/>
      </c>
      <c r="AL52" s="7" t="str">
        <f>IFERROR(VLOOKUP(AH52,参加者一覧表!$C$4:$D$103,2,FALSE),"")</f>
        <v/>
      </c>
      <c r="AM52" s="7" t="str">
        <f t="shared" si="20"/>
        <v/>
      </c>
    </row>
    <row r="53" spans="1:39" ht="15" customHeight="1" x14ac:dyDescent="0.2">
      <c r="I53" s="259" t="s">
        <v>5</v>
      </c>
      <c r="J53" s="260"/>
      <c r="K53" s="261"/>
      <c r="L53" s="24">
        <f>SUM(L3:L52)</f>
        <v>0</v>
      </c>
    </row>
    <row r="54" spans="1:39" ht="13.5" customHeight="1" x14ac:dyDescent="0.2"/>
    <row r="55" spans="1:39" ht="13.5" customHeight="1" x14ac:dyDescent="0.2"/>
    <row r="57" spans="1:39" ht="21" customHeight="1" x14ac:dyDescent="0.2"/>
    <row r="58" spans="1:39" ht="21" customHeight="1" x14ac:dyDescent="0.2"/>
    <row r="59" spans="1:39" ht="21" customHeight="1" x14ac:dyDescent="0.2"/>
    <row r="60" spans="1:39" ht="21" customHeight="1" x14ac:dyDescent="0.2"/>
    <row r="61" spans="1:39" ht="21" customHeight="1" x14ac:dyDescent="0.2"/>
    <row r="62" spans="1:39" ht="21" customHeight="1" x14ac:dyDescent="0.2"/>
    <row r="63" spans="1:39" ht="21" customHeight="1" x14ac:dyDescent="0.2"/>
    <row r="64" spans="1:39" ht="21" customHeight="1" x14ac:dyDescent="0.2"/>
    <row r="65" ht="21" customHeight="1" x14ac:dyDescent="0.2"/>
    <row r="71" ht="13.5" customHeight="1" x14ac:dyDescent="0.2"/>
    <row r="72" ht="13.5" customHeight="1" x14ac:dyDescent="0.2"/>
  </sheetData>
  <sheetProtection algorithmName="SHA-512" hashValue="Kmk83/J5cnCyaT191plC9gOa6DQpsLJUNciOC6Abii9EI4dtQ+2m311Zkhwz4A76F6r5Q9pIoKRDyQjT5y2Ubg==" saltValue="DR/zdJjg9bLhAqwubU7kTg==" spinCount="100000" sheet="1"/>
  <customSheetViews>
    <customSheetView guid="{C7802BEA-0F29-4241-B46C-4E9C37E72239}" showGridLines="0" showRuler="0" topLeftCell="B1">
      <selection activeCell="I2" sqref="I2"/>
      <pageMargins left="0.75" right="0.75" top="1" bottom="1" header="0.51200000000000001" footer="0.51200000000000001"/>
      <pageSetup paperSize="9" orientation="portrait" horizontalDpi="4294967293" verticalDpi="0" r:id="rId1"/>
      <headerFooter alignWithMargins="0"/>
    </customSheetView>
  </customSheetViews>
  <mergeCells count="15">
    <mergeCell ref="P1:P2"/>
    <mergeCell ref="I1:K1"/>
    <mergeCell ref="A1:A2"/>
    <mergeCell ref="B1:B2"/>
    <mergeCell ref="C1:C2"/>
    <mergeCell ref="D1:D2"/>
    <mergeCell ref="E1:E2"/>
    <mergeCell ref="F1:F2"/>
    <mergeCell ref="G1:G2"/>
    <mergeCell ref="O1:O2"/>
    <mergeCell ref="I53:K53"/>
    <mergeCell ref="H1:H2"/>
    <mergeCell ref="L1:L2"/>
    <mergeCell ref="M1:M2"/>
    <mergeCell ref="N1:N2"/>
  </mergeCells>
  <phoneticPr fontId="2"/>
  <conditionalFormatting sqref="D3:D52">
    <cfRule type="cellIs" dxfId="6" priority="2" stopIfTrue="1" operator="equal">
      <formula>"女子"</formula>
    </cfRule>
    <cfRule type="cellIs" dxfId="5" priority="3" stopIfTrue="1" operator="equal">
      <formula>"混合"</formula>
    </cfRule>
  </conditionalFormatting>
  <conditionalFormatting sqref="G3:G52">
    <cfRule type="cellIs" dxfId="4" priority="4" stopIfTrue="1" operator="equal">
      <formula>"200m"</formula>
    </cfRule>
    <cfRule type="cellIs" dxfId="3" priority="5" stopIfTrue="1" operator="equal">
      <formula>"400m"</formula>
    </cfRule>
  </conditionalFormatting>
  <conditionalFormatting sqref="H3:H52">
    <cfRule type="cellIs" dxfId="2" priority="6" stopIfTrue="1" operator="equal">
      <formula>"メドレーリレー"</formula>
    </cfRule>
    <cfRule type="cellIs" dxfId="1" priority="7" stopIfTrue="1" operator="equal">
      <formula>"個人メドレーリレー"</formula>
    </cfRule>
  </conditionalFormatting>
  <conditionalFormatting sqref="L3:L52">
    <cfRule type="cellIs" dxfId="0" priority="1" stopIfTrue="1" operator="greaterThan">
      <formula>1</formula>
    </cfRule>
  </conditionalFormatting>
  <dataValidations xWindow="383" yWindow="348" count="13">
    <dataValidation imeMode="hiragana" allowBlank="1" showInputMessage="1" showErrorMessage="1" errorTitle="文字数オーバー。" error="チーム名は６文字以内で入力してください。" promptTitle="副区分" prompt="同じ年齢区分から２チーム以上出場する場合は、副欄に「Ａ・Ｂ・Ｃ・・・」とそれぞれ入力してください。_x000a_" sqref="C3:C52" xr:uid="{00000000-0002-0000-0300-000000000000}"/>
    <dataValidation allowBlank="1" showInputMessage="1" showErrorMessage="1" promptTitle="入力しちゃダメー" prompt="自動で表示されるので入力しないでください。" sqref="F3:F52" xr:uid="{00000000-0002-0000-0300-000001000000}"/>
    <dataValidation type="whole" imeMode="halfAlpha" allowBlank="1" showInputMessage="1" showErrorMessage="1" promptTitle="エントリータイム" prompt="1分未満（59秒99以下）_x000a_の場合は『0』と入力" sqref="I3:I52" xr:uid="{00000000-0002-0000-0300-000002000000}">
      <formula1>0</formula1>
      <formula2>99</formula2>
    </dataValidation>
    <dataValidation type="list" imeMode="hiragana" allowBlank="1" showInputMessage="1" showErrorMessage="1" errorTitle="文字数オーバー。" error="チーム名は６文字以内で入力してください。" promptTitle="性別" prompt="性別区分を選択入力してください。_x000a_" sqref="D3:D52" xr:uid="{00000000-0002-0000-0300-000003000000}">
      <formula1>性別</formula1>
    </dataValidation>
    <dataValidation type="list" imeMode="hiragana" allowBlank="1" showInputMessage="1" showErrorMessage="1" errorTitle="文字数オーバー。" error="チーム名は６文字以内で入力してください。" promptTitle="種目" prompt="種目区分を選択入力してください。_x000a_フリーリレー_x000a_メドレーリレー_x000a__x000a_" sqref="H3:H52" xr:uid="{00000000-0002-0000-0300-000004000000}">
      <formula1>ﾘﾚｰ区分</formula1>
    </dataValidation>
    <dataValidation allowBlank="1" showInputMessage="1" showErrorMessage="1" promptTitle="入力しちゃダメー！" prompt="自動で計算しますので入力しないで下さい。" sqref="L53" xr:uid="{00000000-0002-0000-0300-000005000000}"/>
    <dataValidation type="list" allowBlank="1" showInputMessage="1" showErrorMessage="1" promptTitle="リレーメンバー" prompt="プルダウンからメンバーを選択して下さい" sqref="M3:P52" xr:uid="{00000000-0002-0000-0300-000006000000}">
      <formula1>参加者</formula1>
    </dataValidation>
    <dataValidation allowBlank="1" showInputMessage="1" showErrorMessage="1" promptTitle="合計年齢入力" prompt="出場メンバー「4人の合計年齢」を入力してください。これも個人種目と同じく暦年齢の合計です。" sqref="E3:E52" xr:uid="{00000000-0002-0000-0300-000007000000}"/>
    <dataValidation type="whole" imeMode="halfAlpha" allowBlank="1" showInputMessage="1" showErrorMessage="1" promptTitle="エントリータイム" prompt="1分32秒60の場合は1/100に『60』と入力_x000a_1分32秒06の場合は1/100に『06』と入力" sqref="J3:J52" xr:uid="{00000000-0002-0000-0300-000009000000}">
      <formula1>0</formula1>
      <formula2>59</formula2>
    </dataValidation>
    <dataValidation type="whole" imeMode="halfAlpha" allowBlank="1" showInputMessage="1" showErrorMessage="1" promptTitle="エントリータイム" prompt="1分32秒60の場合は1/100に『60』と入力_x000a_1分32秒06の場合は1/100に『06』と入力" sqref="K3:K52" xr:uid="{00000000-0002-0000-0300-00000A000000}">
      <formula1>0</formula1>
      <formula2>99</formula2>
    </dataValidation>
    <dataValidation imeMode="hiragana" allowBlank="1" showInputMessage="1" showErrorMessage="1" errorTitle="文字数オーバー。" error="チーム名は６文字以内で入力してください。" promptTitle="チーム名" prompt="チーム名は性別を登録すると自動的に表示されます。" sqref="B3:B52" xr:uid="{00000000-0002-0000-0300-00000B000000}"/>
    <dataValidation allowBlank="1" showInputMessage="1" showErrorMessage="1" promptTitle="リレーNo." prompt="リレーNo.は性別を登録すると自動的に表示されます。" sqref="A3:A52" xr:uid="{00000000-0002-0000-0300-00000C000000}"/>
    <dataValidation type="list" allowBlank="1" showInputMessage="1" showErrorMessage="1" promptTitle="リレー距離" prompt="100mか800mを選択" sqref="G3:G52" xr:uid="{A79D3ED2-BAB8-40DD-9C38-750AA8500BE5}">
      <formula1>リレー距離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98" fitToHeight="0" orientation="landscape" horizontalDpi="4294967293" r:id="rId2"/>
  <headerFooter alignWithMargins="0">
    <oddHeader>&amp;Lリレー種目エントリー一覧表</oddHeader>
  </headerFooter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D103"/>
  <sheetViews>
    <sheetView workbookViewId="0">
      <selection activeCell="H80" sqref="H80"/>
    </sheetView>
  </sheetViews>
  <sheetFormatPr defaultRowHeight="13" x14ac:dyDescent="0.2"/>
  <cols>
    <col min="1" max="1" width="4" customWidth="1"/>
    <col min="2" max="2" width="18.26953125" bestFit="1" customWidth="1"/>
    <col min="3" max="3" width="12.7265625" bestFit="1" customWidth="1"/>
  </cols>
  <sheetData>
    <row r="1" spans="1:4" x14ac:dyDescent="0.2">
      <c r="A1" s="279" t="s">
        <v>10</v>
      </c>
      <c r="B1" s="279"/>
    </row>
    <row r="3" spans="1:4" x14ac:dyDescent="0.2">
      <c r="A3" s="70" t="s">
        <v>8</v>
      </c>
      <c r="B3" s="70" t="s">
        <v>61</v>
      </c>
      <c r="C3" s="70" t="s">
        <v>9</v>
      </c>
      <c r="D3" s="70" t="s">
        <v>0</v>
      </c>
    </row>
    <row r="4" spans="1:4" x14ac:dyDescent="0.2">
      <c r="A4" s="71">
        <v>1</v>
      </c>
      <c r="B4" s="71" t="str">
        <f>IF('個人(男子)種目ｴﾝﾄﾘｰ一覧表'!Z5&gt;0,'個人(男子)種目ｴﾝﾄﾘｰ一覧表'!Z5,"")</f>
        <v>　</v>
      </c>
      <c r="C4" s="71" t="str">
        <f>IF('個人(男子)種目ｴﾝﾄﾘｰ一覧表'!AA5&gt;0,'個人(男子)種目ｴﾝﾄﾘｰ一覧表'!AA5,"")</f>
        <v>　</v>
      </c>
      <c r="D4" s="70" t="str">
        <f>IF('個人(男子)種目ｴﾝﾄﾘｰ一覧表'!AC5&gt;0,'個人(男子)種目ｴﾝﾄﾘｰ一覧表'!AC5,"")</f>
        <v/>
      </c>
    </row>
    <row r="5" spans="1:4" x14ac:dyDescent="0.2">
      <c r="A5" s="71">
        <v>2</v>
      </c>
      <c r="B5" s="71" t="str">
        <f>IF('個人(男子)種目ｴﾝﾄﾘｰ一覧表'!Z6&gt;0,'個人(男子)種目ｴﾝﾄﾘｰ一覧表'!Z6,"")</f>
        <v>　</v>
      </c>
      <c r="C5" s="71" t="str">
        <f>IF('個人(男子)種目ｴﾝﾄﾘｰ一覧表'!AA6&gt;0,'個人(男子)種目ｴﾝﾄﾘｰ一覧表'!AA6,"")</f>
        <v>　</v>
      </c>
      <c r="D5" s="70" t="str">
        <f>IF('個人(男子)種目ｴﾝﾄﾘｰ一覧表'!AC6&gt;0,'個人(男子)種目ｴﾝﾄﾘｰ一覧表'!AC6,"")</f>
        <v/>
      </c>
    </row>
    <row r="6" spans="1:4" x14ac:dyDescent="0.2">
      <c r="A6" s="71">
        <v>3</v>
      </c>
      <c r="B6" s="71" t="str">
        <f>IF('個人(男子)種目ｴﾝﾄﾘｰ一覧表'!Z7&gt;0,'個人(男子)種目ｴﾝﾄﾘｰ一覧表'!Z7,"")</f>
        <v>　</v>
      </c>
      <c r="C6" s="71" t="str">
        <f>IF('個人(男子)種目ｴﾝﾄﾘｰ一覧表'!AA7&gt;0,'個人(男子)種目ｴﾝﾄﾘｰ一覧表'!AA7,"")</f>
        <v>　</v>
      </c>
      <c r="D6" s="70" t="str">
        <f>IF('個人(男子)種目ｴﾝﾄﾘｰ一覧表'!AC7&gt;0,'個人(男子)種目ｴﾝﾄﾘｰ一覧表'!AC7,"")</f>
        <v/>
      </c>
    </row>
    <row r="7" spans="1:4" x14ac:dyDescent="0.2">
      <c r="A7" s="71">
        <v>4</v>
      </c>
      <c r="B7" s="71" t="str">
        <f>IF('個人(男子)種目ｴﾝﾄﾘｰ一覧表'!Z8&gt;0,'個人(男子)種目ｴﾝﾄﾘｰ一覧表'!Z8,"")</f>
        <v>　</v>
      </c>
      <c r="C7" s="71" t="str">
        <f>IF('個人(男子)種目ｴﾝﾄﾘｰ一覧表'!AA8&gt;0,'個人(男子)種目ｴﾝﾄﾘｰ一覧表'!AA8,"")</f>
        <v>　</v>
      </c>
      <c r="D7" s="70" t="str">
        <f>IF('個人(男子)種目ｴﾝﾄﾘｰ一覧表'!AC8&gt;0,'個人(男子)種目ｴﾝﾄﾘｰ一覧表'!AC8,"")</f>
        <v/>
      </c>
    </row>
    <row r="8" spans="1:4" x14ac:dyDescent="0.2">
      <c r="A8" s="71">
        <v>5</v>
      </c>
      <c r="B8" s="71" t="str">
        <f>IF('個人(男子)種目ｴﾝﾄﾘｰ一覧表'!Z9&gt;0,'個人(男子)種目ｴﾝﾄﾘｰ一覧表'!Z9,"")</f>
        <v>　</v>
      </c>
      <c r="C8" s="71" t="str">
        <f>IF('個人(男子)種目ｴﾝﾄﾘｰ一覧表'!AA9&gt;0,'個人(男子)種目ｴﾝﾄﾘｰ一覧表'!AA9,"")</f>
        <v>　</v>
      </c>
      <c r="D8" s="70" t="str">
        <f>IF('個人(男子)種目ｴﾝﾄﾘｰ一覧表'!AC9&gt;0,'個人(男子)種目ｴﾝﾄﾘｰ一覧表'!AC9,"")</f>
        <v/>
      </c>
    </row>
    <row r="9" spans="1:4" x14ac:dyDescent="0.2">
      <c r="A9" s="71">
        <v>6</v>
      </c>
      <c r="B9" s="71" t="str">
        <f>IF('個人(男子)種目ｴﾝﾄﾘｰ一覧表'!Z10&gt;0,'個人(男子)種目ｴﾝﾄﾘｰ一覧表'!Z10,"")</f>
        <v>　</v>
      </c>
      <c r="C9" s="71" t="str">
        <f>IF('個人(男子)種目ｴﾝﾄﾘｰ一覧表'!AA10&gt;0,'個人(男子)種目ｴﾝﾄﾘｰ一覧表'!AA10,"")</f>
        <v>　</v>
      </c>
      <c r="D9" s="70" t="str">
        <f>IF('個人(男子)種目ｴﾝﾄﾘｰ一覧表'!AC10&gt;0,'個人(男子)種目ｴﾝﾄﾘｰ一覧表'!AC10,"")</f>
        <v/>
      </c>
    </row>
    <row r="10" spans="1:4" x14ac:dyDescent="0.2">
      <c r="A10" s="71">
        <v>7</v>
      </c>
      <c r="B10" s="71" t="str">
        <f>IF('個人(男子)種目ｴﾝﾄﾘｰ一覧表'!Z11&gt;0,'個人(男子)種目ｴﾝﾄﾘｰ一覧表'!Z11,"")</f>
        <v>　</v>
      </c>
      <c r="C10" s="71" t="str">
        <f>IF('個人(男子)種目ｴﾝﾄﾘｰ一覧表'!AA11&gt;0,'個人(男子)種目ｴﾝﾄﾘｰ一覧表'!AA11,"")</f>
        <v>　</v>
      </c>
      <c r="D10" s="70" t="str">
        <f>IF('個人(男子)種目ｴﾝﾄﾘｰ一覧表'!AC11&gt;0,'個人(男子)種目ｴﾝﾄﾘｰ一覧表'!AC11,"")</f>
        <v/>
      </c>
    </row>
    <row r="11" spans="1:4" x14ac:dyDescent="0.2">
      <c r="A11" s="71">
        <v>8</v>
      </c>
      <c r="B11" s="71" t="str">
        <f>IF('個人(男子)種目ｴﾝﾄﾘｰ一覧表'!Z12&gt;0,'個人(男子)種目ｴﾝﾄﾘｰ一覧表'!Z12,"")</f>
        <v>　</v>
      </c>
      <c r="C11" s="71" t="str">
        <f>IF('個人(男子)種目ｴﾝﾄﾘｰ一覧表'!AA12&gt;0,'個人(男子)種目ｴﾝﾄﾘｰ一覧表'!AA12,"")</f>
        <v>　</v>
      </c>
      <c r="D11" s="70" t="str">
        <f>IF('個人(男子)種目ｴﾝﾄﾘｰ一覧表'!AC12&gt;0,'個人(男子)種目ｴﾝﾄﾘｰ一覧表'!AC12,"")</f>
        <v/>
      </c>
    </row>
    <row r="12" spans="1:4" x14ac:dyDescent="0.2">
      <c r="A12" s="71">
        <v>9</v>
      </c>
      <c r="B12" s="71" t="str">
        <f>IF('個人(男子)種目ｴﾝﾄﾘｰ一覧表'!Z13&gt;0,'個人(男子)種目ｴﾝﾄﾘｰ一覧表'!Z13,"")</f>
        <v>　</v>
      </c>
      <c r="C12" s="71" t="str">
        <f>IF('個人(男子)種目ｴﾝﾄﾘｰ一覧表'!AA13&gt;0,'個人(男子)種目ｴﾝﾄﾘｰ一覧表'!AA13,"")</f>
        <v>　</v>
      </c>
      <c r="D12" s="70" t="str">
        <f>IF('個人(男子)種目ｴﾝﾄﾘｰ一覧表'!AC13&gt;0,'個人(男子)種目ｴﾝﾄﾘｰ一覧表'!AC13,"")</f>
        <v/>
      </c>
    </row>
    <row r="13" spans="1:4" x14ac:dyDescent="0.2">
      <c r="A13" s="71">
        <v>10</v>
      </c>
      <c r="B13" s="71" t="str">
        <f>IF('個人(男子)種目ｴﾝﾄﾘｰ一覧表'!Z14&gt;0,'個人(男子)種目ｴﾝﾄﾘｰ一覧表'!Z14,"")</f>
        <v>　</v>
      </c>
      <c r="C13" s="71" t="str">
        <f>IF('個人(男子)種目ｴﾝﾄﾘｰ一覧表'!AA14&gt;0,'個人(男子)種目ｴﾝﾄﾘｰ一覧表'!AA14,"")</f>
        <v>　</v>
      </c>
      <c r="D13" s="70" t="str">
        <f>IF('個人(男子)種目ｴﾝﾄﾘｰ一覧表'!AC14&gt;0,'個人(男子)種目ｴﾝﾄﾘｰ一覧表'!AC14,"")</f>
        <v/>
      </c>
    </row>
    <row r="14" spans="1:4" x14ac:dyDescent="0.2">
      <c r="A14" s="71">
        <v>11</v>
      </c>
      <c r="B14" s="71" t="str">
        <f>IF('個人(男子)種目ｴﾝﾄﾘｰ一覧表'!Z15&gt;0,'個人(男子)種目ｴﾝﾄﾘｰ一覧表'!Z15,"")</f>
        <v>　</v>
      </c>
      <c r="C14" s="71" t="str">
        <f>IF('個人(男子)種目ｴﾝﾄﾘｰ一覧表'!AA15&gt;0,'個人(男子)種目ｴﾝﾄﾘｰ一覧表'!AA15,"")</f>
        <v>　</v>
      </c>
      <c r="D14" s="70" t="str">
        <f>IF('個人(男子)種目ｴﾝﾄﾘｰ一覧表'!AC15&gt;0,'個人(男子)種目ｴﾝﾄﾘｰ一覧表'!AC15,"")</f>
        <v/>
      </c>
    </row>
    <row r="15" spans="1:4" x14ac:dyDescent="0.2">
      <c r="A15" s="71">
        <v>12</v>
      </c>
      <c r="B15" s="71" t="str">
        <f>IF('個人(男子)種目ｴﾝﾄﾘｰ一覧表'!Z16&gt;0,'個人(男子)種目ｴﾝﾄﾘｰ一覧表'!Z16,"")</f>
        <v>　</v>
      </c>
      <c r="C15" s="71" t="str">
        <f>IF('個人(男子)種目ｴﾝﾄﾘｰ一覧表'!AA16&gt;0,'個人(男子)種目ｴﾝﾄﾘｰ一覧表'!AA16,"")</f>
        <v>　</v>
      </c>
      <c r="D15" s="70" t="str">
        <f>IF('個人(男子)種目ｴﾝﾄﾘｰ一覧表'!AC16&gt;0,'個人(男子)種目ｴﾝﾄﾘｰ一覧表'!AC16,"")</f>
        <v/>
      </c>
    </row>
    <row r="16" spans="1:4" x14ac:dyDescent="0.2">
      <c r="A16" s="71">
        <v>13</v>
      </c>
      <c r="B16" s="71" t="str">
        <f>IF('個人(男子)種目ｴﾝﾄﾘｰ一覧表'!Z17&gt;0,'個人(男子)種目ｴﾝﾄﾘｰ一覧表'!Z17,"")</f>
        <v>　</v>
      </c>
      <c r="C16" s="71" t="str">
        <f>IF('個人(男子)種目ｴﾝﾄﾘｰ一覧表'!AA17&gt;0,'個人(男子)種目ｴﾝﾄﾘｰ一覧表'!AA17,"")</f>
        <v>　</v>
      </c>
      <c r="D16" s="70" t="str">
        <f>IF('個人(男子)種目ｴﾝﾄﾘｰ一覧表'!AC17&gt;0,'個人(男子)種目ｴﾝﾄﾘｰ一覧表'!AC17,"")</f>
        <v/>
      </c>
    </row>
    <row r="17" spans="1:4" x14ac:dyDescent="0.2">
      <c r="A17" s="71">
        <v>14</v>
      </c>
      <c r="B17" s="71" t="str">
        <f>IF('個人(男子)種目ｴﾝﾄﾘｰ一覧表'!Z18&gt;0,'個人(男子)種目ｴﾝﾄﾘｰ一覧表'!Z18,"")</f>
        <v>　</v>
      </c>
      <c r="C17" s="71" t="str">
        <f>IF('個人(男子)種目ｴﾝﾄﾘｰ一覧表'!AA18&gt;0,'個人(男子)種目ｴﾝﾄﾘｰ一覧表'!AA18,"")</f>
        <v>　</v>
      </c>
      <c r="D17" s="70" t="str">
        <f>IF('個人(男子)種目ｴﾝﾄﾘｰ一覧表'!AC18&gt;0,'個人(男子)種目ｴﾝﾄﾘｰ一覧表'!AC18,"")</f>
        <v/>
      </c>
    </row>
    <row r="18" spans="1:4" x14ac:dyDescent="0.2">
      <c r="A18" s="71">
        <v>15</v>
      </c>
      <c r="B18" s="71" t="str">
        <f>IF('個人(男子)種目ｴﾝﾄﾘｰ一覧表'!Z19&gt;0,'個人(男子)種目ｴﾝﾄﾘｰ一覧表'!Z19,"")</f>
        <v>　</v>
      </c>
      <c r="C18" s="71" t="str">
        <f>IF('個人(男子)種目ｴﾝﾄﾘｰ一覧表'!AA19&gt;0,'個人(男子)種目ｴﾝﾄﾘｰ一覧表'!AA19,"")</f>
        <v>　</v>
      </c>
      <c r="D18" s="70" t="str">
        <f>IF('個人(男子)種目ｴﾝﾄﾘｰ一覧表'!AC19&gt;0,'個人(男子)種目ｴﾝﾄﾘｰ一覧表'!AC19,"")</f>
        <v/>
      </c>
    </row>
    <row r="19" spans="1:4" x14ac:dyDescent="0.2">
      <c r="A19" s="71">
        <v>16</v>
      </c>
      <c r="B19" s="71" t="str">
        <f>IF('個人(男子)種目ｴﾝﾄﾘｰ一覧表'!Z20&gt;0,'個人(男子)種目ｴﾝﾄﾘｰ一覧表'!Z20,"")</f>
        <v>　</v>
      </c>
      <c r="C19" s="71" t="str">
        <f>IF('個人(男子)種目ｴﾝﾄﾘｰ一覧表'!AA20&gt;0,'個人(男子)種目ｴﾝﾄﾘｰ一覧表'!AA20,"")</f>
        <v>　</v>
      </c>
      <c r="D19" s="70" t="str">
        <f>IF('個人(男子)種目ｴﾝﾄﾘｰ一覧表'!AC20&gt;0,'個人(男子)種目ｴﾝﾄﾘｰ一覧表'!AC20,"")</f>
        <v/>
      </c>
    </row>
    <row r="20" spans="1:4" x14ac:dyDescent="0.2">
      <c r="A20" s="71">
        <v>17</v>
      </c>
      <c r="B20" s="71" t="str">
        <f>IF('個人(男子)種目ｴﾝﾄﾘｰ一覧表'!Z21&gt;0,'個人(男子)種目ｴﾝﾄﾘｰ一覧表'!Z21,"")</f>
        <v>　</v>
      </c>
      <c r="C20" s="71" t="str">
        <f>IF('個人(男子)種目ｴﾝﾄﾘｰ一覧表'!AA21&gt;0,'個人(男子)種目ｴﾝﾄﾘｰ一覧表'!AA21,"")</f>
        <v>　</v>
      </c>
      <c r="D20" s="70" t="str">
        <f>IF('個人(男子)種目ｴﾝﾄﾘｰ一覧表'!AC21&gt;0,'個人(男子)種目ｴﾝﾄﾘｰ一覧表'!AC21,"")</f>
        <v/>
      </c>
    </row>
    <row r="21" spans="1:4" x14ac:dyDescent="0.2">
      <c r="A21" s="71">
        <v>18</v>
      </c>
      <c r="B21" s="71" t="str">
        <f>IF('個人(男子)種目ｴﾝﾄﾘｰ一覧表'!Z22&gt;0,'個人(男子)種目ｴﾝﾄﾘｰ一覧表'!Z22,"")</f>
        <v>　</v>
      </c>
      <c r="C21" s="71" t="str">
        <f>IF('個人(男子)種目ｴﾝﾄﾘｰ一覧表'!AA22&gt;0,'個人(男子)種目ｴﾝﾄﾘｰ一覧表'!AA22,"")</f>
        <v>　</v>
      </c>
      <c r="D21" s="70" t="str">
        <f>IF('個人(男子)種目ｴﾝﾄﾘｰ一覧表'!AC22&gt;0,'個人(男子)種目ｴﾝﾄﾘｰ一覧表'!AC22,"")</f>
        <v/>
      </c>
    </row>
    <row r="22" spans="1:4" x14ac:dyDescent="0.2">
      <c r="A22" s="71">
        <v>19</v>
      </c>
      <c r="B22" s="71" t="str">
        <f>IF('個人(男子)種目ｴﾝﾄﾘｰ一覧表'!Z23&gt;0,'個人(男子)種目ｴﾝﾄﾘｰ一覧表'!Z23,"")</f>
        <v>　</v>
      </c>
      <c r="C22" s="71" t="str">
        <f>IF('個人(男子)種目ｴﾝﾄﾘｰ一覧表'!AA23&gt;0,'個人(男子)種目ｴﾝﾄﾘｰ一覧表'!AA23,"")</f>
        <v>　</v>
      </c>
      <c r="D22" s="70" t="str">
        <f>IF('個人(男子)種目ｴﾝﾄﾘｰ一覧表'!AC23&gt;0,'個人(男子)種目ｴﾝﾄﾘｰ一覧表'!AC23,"")</f>
        <v/>
      </c>
    </row>
    <row r="23" spans="1:4" x14ac:dyDescent="0.2">
      <c r="A23" s="71">
        <v>20</v>
      </c>
      <c r="B23" s="71" t="str">
        <f>IF('個人(男子)種目ｴﾝﾄﾘｰ一覧表'!Z24&gt;0,'個人(男子)種目ｴﾝﾄﾘｰ一覧表'!Z24,"")</f>
        <v>　</v>
      </c>
      <c r="C23" s="71" t="str">
        <f>IF('個人(男子)種目ｴﾝﾄﾘｰ一覧表'!AA24&gt;0,'個人(男子)種目ｴﾝﾄﾘｰ一覧表'!AA24,"")</f>
        <v>　</v>
      </c>
      <c r="D23" s="70" t="str">
        <f>IF('個人(男子)種目ｴﾝﾄﾘｰ一覧表'!AC24&gt;0,'個人(男子)種目ｴﾝﾄﾘｰ一覧表'!AC24,"")</f>
        <v/>
      </c>
    </row>
    <row r="24" spans="1:4" x14ac:dyDescent="0.2">
      <c r="A24" s="71">
        <v>21</v>
      </c>
      <c r="B24" s="71" t="str">
        <f>IF('個人(男子)種目ｴﾝﾄﾘｰ一覧表'!Z25&gt;0,'個人(男子)種目ｴﾝﾄﾘｰ一覧表'!Z25,"")</f>
        <v>　</v>
      </c>
      <c r="C24" s="71" t="str">
        <f>IF('個人(男子)種目ｴﾝﾄﾘｰ一覧表'!AA25&gt;0,'個人(男子)種目ｴﾝﾄﾘｰ一覧表'!AA25,"")</f>
        <v>　</v>
      </c>
      <c r="D24" s="70" t="str">
        <f>IF('個人(男子)種目ｴﾝﾄﾘｰ一覧表'!AC25&gt;0,'個人(男子)種目ｴﾝﾄﾘｰ一覧表'!AC25,"")</f>
        <v/>
      </c>
    </row>
    <row r="25" spans="1:4" x14ac:dyDescent="0.2">
      <c r="A25" s="71">
        <v>22</v>
      </c>
      <c r="B25" s="71" t="str">
        <f>IF('個人(男子)種目ｴﾝﾄﾘｰ一覧表'!Z26&gt;0,'個人(男子)種目ｴﾝﾄﾘｰ一覧表'!Z26,"")</f>
        <v>　</v>
      </c>
      <c r="C25" s="71" t="str">
        <f>IF('個人(男子)種目ｴﾝﾄﾘｰ一覧表'!AA26&gt;0,'個人(男子)種目ｴﾝﾄﾘｰ一覧表'!AA26,"")</f>
        <v>　</v>
      </c>
      <c r="D25" s="70" t="str">
        <f>IF('個人(男子)種目ｴﾝﾄﾘｰ一覧表'!AC26&gt;0,'個人(男子)種目ｴﾝﾄﾘｰ一覧表'!AC26,"")</f>
        <v/>
      </c>
    </row>
    <row r="26" spans="1:4" x14ac:dyDescent="0.2">
      <c r="A26" s="71">
        <v>23</v>
      </c>
      <c r="B26" s="71" t="str">
        <f>IF('個人(男子)種目ｴﾝﾄﾘｰ一覧表'!Z27&gt;0,'個人(男子)種目ｴﾝﾄﾘｰ一覧表'!Z27,"")</f>
        <v>　</v>
      </c>
      <c r="C26" s="71" t="str">
        <f>IF('個人(男子)種目ｴﾝﾄﾘｰ一覧表'!AA27&gt;0,'個人(男子)種目ｴﾝﾄﾘｰ一覧表'!AA27,"")</f>
        <v>　</v>
      </c>
      <c r="D26" s="70" t="str">
        <f>IF('個人(男子)種目ｴﾝﾄﾘｰ一覧表'!AC27&gt;0,'個人(男子)種目ｴﾝﾄﾘｰ一覧表'!AC27,"")</f>
        <v/>
      </c>
    </row>
    <row r="27" spans="1:4" x14ac:dyDescent="0.2">
      <c r="A27" s="71">
        <v>24</v>
      </c>
      <c r="B27" s="71" t="str">
        <f>IF('個人(男子)種目ｴﾝﾄﾘｰ一覧表'!Z28&gt;0,'個人(男子)種目ｴﾝﾄﾘｰ一覧表'!Z28,"")</f>
        <v>　</v>
      </c>
      <c r="C27" s="71" t="str">
        <f>IF('個人(男子)種目ｴﾝﾄﾘｰ一覧表'!AA28&gt;0,'個人(男子)種目ｴﾝﾄﾘｰ一覧表'!AA28,"")</f>
        <v>　</v>
      </c>
      <c r="D27" s="70" t="str">
        <f>IF('個人(男子)種目ｴﾝﾄﾘｰ一覧表'!AC28&gt;0,'個人(男子)種目ｴﾝﾄﾘｰ一覧表'!AC28,"")</f>
        <v/>
      </c>
    </row>
    <row r="28" spans="1:4" x14ac:dyDescent="0.2">
      <c r="A28" s="71">
        <v>25</v>
      </c>
      <c r="B28" s="71" t="str">
        <f>IF('個人(男子)種目ｴﾝﾄﾘｰ一覧表'!Z29&gt;0,'個人(男子)種目ｴﾝﾄﾘｰ一覧表'!Z29,"")</f>
        <v>　</v>
      </c>
      <c r="C28" s="71" t="str">
        <f>IF('個人(男子)種目ｴﾝﾄﾘｰ一覧表'!AA29&gt;0,'個人(男子)種目ｴﾝﾄﾘｰ一覧表'!AA29,"")</f>
        <v>　</v>
      </c>
      <c r="D28" s="70" t="str">
        <f>IF('個人(男子)種目ｴﾝﾄﾘｰ一覧表'!AC29&gt;0,'個人(男子)種目ｴﾝﾄﾘｰ一覧表'!AC29,"")</f>
        <v/>
      </c>
    </row>
    <row r="29" spans="1:4" x14ac:dyDescent="0.2">
      <c r="A29" s="71">
        <v>26</v>
      </c>
      <c r="B29" s="71" t="str">
        <f>IF('個人(男子)種目ｴﾝﾄﾘｰ一覧表'!Z30&gt;0,'個人(男子)種目ｴﾝﾄﾘｰ一覧表'!Z30,"")</f>
        <v>　</v>
      </c>
      <c r="C29" s="71" t="str">
        <f>IF('個人(男子)種目ｴﾝﾄﾘｰ一覧表'!AA30&gt;0,'個人(男子)種目ｴﾝﾄﾘｰ一覧表'!AA30,"")</f>
        <v>　</v>
      </c>
      <c r="D29" s="70" t="str">
        <f>IF('個人(男子)種目ｴﾝﾄﾘｰ一覧表'!AC30&gt;0,'個人(男子)種目ｴﾝﾄﾘｰ一覧表'!AC30,"")</f>
        <v/>
      </c>
    </row>
    <row r="30" spans="1:4" x14ac:dyDescent="0.2">
      <c r="A30" s="71">
        <v>27</v>
      </c>
      <c r="B30" s="71" t="str">
        <f>IF('個人(男子)種目ｴﾝﾄﾘｰ一覧表'!Z31&gt;0,'個人(男子)種目ｴﾝﾄﾘｰ一覧表'!Z31,"")</f>
        <v>　</v>
      </c>
      <c r="C30" s="71" t="str">
        <f>IF('個人(男子)種目ｴﾝﾄﾘｰ一覧表'!AA31&gt;0,'個人(男子)種目ｴﾝﾄﾘｰ一覧表'!AA31,"")</f>
        <v>　</v>
      </c>
      <c r="D30" s="70" t="str">
        <f>IF('個人(男子)種目ｴﾝﾄﾘｰ一覧表'!AC31&gt;0,'個人(男子)種目ｴﾝﾄﾘｰ一覧表'!AC31,"")</f>
        <v/>
      </c>
    </row>
    <row r="31" spans="1:4" x14ac:dyDescent="0.2">
      <c r="A31" s="71">
        <v>28</v>
      </c>
      <c r="B31" s="71" t="str">
        <f>IF('個人(男子)種目ｴﾝﾄﾘｰ一覧表'!Z32&gt;0,'個人(男子)種目ｴﾝﾄﾘｰ一覧表'!Z32,"")</f>
        <v>　</v>
      </c>
      <c r="C31" s="71" t="str">
        <f>IF('個人(男子)種目ｴﾝﾄﾘｰ一覧表'!AA32&gt;0,'個人(男子)種目ｴﾝﾄﾘｰ一覧表'!AA32,"")</f>
        <v>　</v>
      </c>
      <c r="D31" s="70" t="str">
        <f>IF('個人(男子)種目ｴﾝﾄﾘｰ一覧表'!AC32&gt;0,'個人(男子)種目ｴﾝﾄﾘｰ一覧表'!AC32,"")</f>
        <v/>
      </c>
    </row>
    <row r="32" spans="1:4" x14ac:dyDescent="0.2">
      <c r="A32" s="71">
        <v>29</v>
      </c>
      <c r="B32" s="71" t="str">
        <f>IF('個人(男子)種目ｴﾝﾄﾘｰ一覧表'!Z33&gt;0,'個人(男子)種目ｴﾝﾄﾘｰ一覧表'!Z33,"")</f>
        <v>　</v>
      </c>
      <c r="C32" s="71" t="str">
        <f>IF('個人(男子)種目ｴﾝﾄﾘｰ一覧表'!AA33&gt;0,'個人(男子)種目ｴﾝﾄﾘｰ一覧表'!AA33,"")</f>
        <v>　</v>
      </c>
      <c r="D32" s="70" t="str">
        <f>IF('個人(男子)種目ｴﾝﾄﾘｰ一覧表'!AC33&gt;0,'個人(男子)種目ｴﾝﾄﾘｰ一覧表'!AC33,"")</f>
        <v/>
      </c>
    </row>
    <row r="33" spans="1:4" x14ac:dyDescent="0.2">
      <c r="A33" s="71">
        <v>30</v>
      </c>
      <c r="B33" s="71" t="str">
        <f>IF('個人(男子)種目ｴﾝﾄﾘｰ一覧表'!Z34&gt;0,'個人(男子)種目ｴﾝﾄﾘｰ一覧表'!Z34,"")</f>
        <v>　</v>
      </c>
      <c r="C33" s="71" t="str">
        <f>IF('個人(男子)種目ｴﾝﾄﾘｰ一覧表'!AA34&gt;0,'個人(男子)種目ｴﾝﾄﾘｰ一覧表'!AA34,"")</f>
        <v>　</v>
      </c>
      <c r="D33" s="70" t="str">
        <f>IF('個人(男子)種目ｴﾝﾄﾘｰ一覧表'!AC34&gt;0,'個人(男子)種目ｴﾝﾄﾘｰ一覧表'!AC34,"")</f>
        <v/>
      </c>
    </row>
    <row r="34" spans="1:4" x14ac:dyDescent="0.2">
      <c r="A34" s="71">
        <v>31</v>
      </c>
      <c r="B34" s="71" t="str">
        <f>IF('個人(男子)種目ｴﾝﾄﾘｰ一覧表'!Z35&gt;0,'個人(男子)種目ｴﾝﾄﾘｰ一覧表'!Z35,"")</f>
        <v>　</v>
      </c>
      <c r="C34" s="71" t="str">
        <f>IF('個人(男子)種目ｴﾝﾄﾘｰ一覧表'!AA35&gt;0,'個人(男子)種目ｴﾝﾄﾘｰ一覧表'!AA35,"")</f>
        <v>　</v>
      </c>
      <c r="D34" s="70" t="str">
        <f>IF('個人(男子)種目ｴﾝﾄﾘｰ一覧表'!AC35&gt;0,'個人(男子)種目ｴﾝﾄﾘｰ一覧表'!AC35,"")</f>
        <v/>
      </c>
    </row>
    <row r="35" spans="1:4" x14ac:dyDescent="0.2">
      <c r="A35" s="71">
        <v>32</v>
      </c>
      <c r="B35" s="71" t="str">
        <f>IF('個人(男子)種目ｴﾝﾄﾘｰ一覧表'!Z36&gt;0,'個人(男子)種目ｴﾝﾄﾘｰ一覧表'!Z36,"")</f>
        <v>　</v>
      </c>
      <c r="C35" s="71" t="str">
        <f>IF('個人(男子)種目ｴﾝﾄﾘｰ一覧表'!AA36&gt;0,'個人(男子)種目ｴﾝﾄﾘｰ一覧表'!AA36,"")</f>
        <v>　</v>
      </c>
      <c r="D35" s="70" t="str">
        <f>IF('個人(男子)種目ｴﾝﾄﾘｰ一覧表'!AC36&gt;0,'個人(男子)種目ｴﾝﾄﾘｰ一覧表'!AC36,"")</f>
        <v/>
      </c>
    </row>
    <row r="36" spans="1:4" x14ac:dyDescent="0.2">
      <c r="A36" s="71">
        <v>33</v>
      </c>
      <c r="B36" s="71" t="str">
        <f>IF('個人(男子)種目ｴﾝﾄﾘｰ一覧表'!Z37&gt;0,'個人(男子)種目ｴﾝﾄﾘｰ一覧表'!Z37,"")</f>
        <v>　</v>
      </c>
      <c r="C36" s="71" t="str">
        <f>IF('個人(男子)種目ｴﾝﾄﾘｰ一覧表'!AA37&gt;0,'個人(男子)種目ｴﾝﾄﾘｰ一覧表'!AA37,"")</f>
        <v>　</v>
      </c>
      <c r="D36" s="70" t="str">
        <f>IF('個人(男子)種目ｴﾝﾄﾘｰ一覧表'!AC37&gt;0,'個人(男子)種目ｴﾝﾄﾘｰ一覧表'!AC37,"")</f>
        <v/>
      </c>
    </row>
    <row r="37" spans="1:4" x14ac:dyDescent="0.2">
      <c r="A37" s="71">
        <v>34</v>
      </c>
      <c r="B37" s="71" t="str">
        <f>IF('個人(男子)種目ｴﾝﾄﾘｰ一覧表'!Z38&gt;0,'個人(男子)種目ｴﾝﾄﾘｰ一覧表'!Z38,"")</f>
        <v>　</v>
      </c>
      <c r="C37" s="71" t="str">
        <f>IF('個人(男子)種目ｴﾝﾄﾘｰ一覧表'!AA38&gt;0,'個人(男子)種目ｴﾝﾄﾘｰ一覧表'!AA38,"")</f>
        <v>　</v>
      </c>
      <c r="D37" s="70" t="str">
        <f>IF('個人(男子)種目ｴﾝﾄﾘｰ一覧表'!AC38&gt;0,'個人(男子)種目ｴﾝﾄﾘｰ一覧表'!AC38,"")</f>
        <v/>
      </c>
    </row>
    <row r="38" spans="1:4" x14ac:dyDescent="0.2">
      <c r="A38" s="71">
        <v>35</v>
      </c>
      <c r="B38" s="71" t="str">
        <f>IF('個人(男子)種目ｴﾝﾄﾘｰ一覧表'!Z39&gt;0,'個人(男子)種目ｴﾝﾄﾘｰ一覧表'!Z39,"")</f>
        <v>　</v>
      </c>
      <c r="C38" s="71" t="str">
        <f>IF('個人(男子)種目ｴﾝﾄﾘｰ一覧表'!AA39&gt;0,'個人(男子)種目ｴﾝﾄﾘｰ一覧表'!AA39,"")</f>
        <v>　</v>
      </c>
      <c r="D38" s="70" t="str">
        <f>IF('個人(男子)種目ｴﾝﾄﾘｰ一覧表'!AC39&gt;0,'個人(男子)種目ｴﾝﾄﾘｰ一覧表'!AC39,"")</f>
        <v/>
      </c>
    </row>
    <row r="39" spans="1:4" x14ac:dyDescent="0.2">
      <c r="A39" s="71">
        <v>36</v>
      </c>
      <c r="B39" s="71" t="str">
        <f>IF('個人(男子)種目ｴﾝﾄﾘｰ一覧表'!Z40&gt;0,'個人(男子)種目ｴﾝﾄﾘｰ一覧表'!Z40,"")</f>
        <v>　</v>
      </c>
      <c r="C39" s="71" t="str">
        <f>IF('個人(男子)種目ｴﾝﾄﾘｰ一覧表'!AA40&gt;0,'個人(男子)種目ｴﾝﾄﾘｰ一覧表'!AA40,"")</f>
        <v>　</v>
      </c>
      <c r="D39" s="70" t="str">
        <f>IF('個人(男子)種目ｴﾝﾄﾘｰ一覧表'!AC40&gt;0,'個人(男子)種目ｴﾝﾄﾘｰ一覧表'!AC40,"")</f>
        <v/>
      </c>
    </row>
    <row r="40" spans="1:4" x14ac:dyDescent="0.2">
      <c r="A40" s="71">
        <v>37</v>
      </c>
      <c r="B40" s="71" t="str">
        <f>IF('個人(男子)種目ｴﾝﾄﾘｰ一覧表'!Z41&gt;0,'個人(男子)種目ｴﾝﾄﾘｰ一覧表'!Z41,"")</f>
        <v>　</v>
      </c>
      <c r="C40" s="71" t="str">
        <f>IF('個人(男子)種目ｴﾝﾄﾘｰ一覧表'!AA41&gt;0,'個人(男子)種目ｴﾝﾄﾘｰ一覧表'!AA41,"")</f>
        <v>　</v>
      </c>
      <c r="D40" s="70" t="str">
        <f>IF('個人(男子)種目ｴﾝﾄﾘｰ一覧表'!AC41&gt;0,'個人(男子)種目ｴﾝﾄﾘｰ一覧表'!AC41,"")</f>
        <v/>
      </c>
    </row>
    <row r="41" spans="1:4" x14ac:dyDescent="0.2">
      <c r="A41" s="71">
        <v>38</v>
      </c>
      <c r="B41" s="71" t="str">
        <f>IF('個人(男子)種目ｴﾝﾄﾘｰ一覧表'!Z42&gt;0,'個人(男子)種目ｴﾝﾄﾘｰ一覧表'!Z42,"")</f>
        <v>　</v>
      </c>
      <c r="C41" s="71" t="str">
        <f>IF('個人(男子)種目ｴﾝﾄﾘｰ一覧表'!AA42&gt;0,'個人(男子)種目ｴﾝﾄﾘｰ一覧表'!AA42,"")</f>
        <v>　</v>
      </c>
      <c r="D41" s="70" t="str">
        <f>IF('個人(男子)種目ｴﾝﾄﾘｰ一覧表'!AC42&gt;0,'個人(男子)種目ｴﾝﾄﾘｰ一覧表'!AC42,"")</f>
        <v/>
      </c>
    </row>
    <row r="42" spans="1:4" x14ac:dyDescent="0.2">
      <c r="A42" s="71">
        <v>39</v>
      </c>
      <c r="B42" s="71" t="str">
        <f>IF('個人(男子)種目ｴﾝﾄﾘｰ一覧表'!Z43&gt;0,'個人(男子)種目ｴﾝﾄﾘｰ一覧表'!Z43,"")</f>
        <v>　</v>
      </c>
      <c r="C42" s="71" t="str">
        <f>IF('個人(男子)種目ｴﾝﾄﾘｰ一覧表'!AA43&gt;0,'個人(男子)種目ｴﾝﾄﾘｰ一覧表'!AA43,"")</f>
        <v>　</v>
      </c>
      <c r="D42" s="70" t="str">
        <f>IF('個人(男子)種目ｴﾝﾄﾘｰ一覧表'!AC43&gt;0,'個人(男子)種目ｴﾝﾄﾘｰ一覧表'!AC43,"")</f>
        <v/>
      </c>
    </row>
    <row r="43" spans="1:4" x14ac:dyDescent="0.2">
      <c r="A43" s="71">
        <v>40</v>
      </c>
      <c r="B43" s="71" t="str">
        <f>IF('個人(男子)種目ｴﾝﾄﾘｰ一覧表'!Z44&gt;0,'個人(男子)種目ｴﾝﾄﾘｰ一覧表'!Z44,"")</f>
        <v>　</v>
      </c>
      <c r="C43" s="71" t="str">
        <f>IF('個人(男子)種目ｴﾝﾄﾘｰ一覧表'!AA44&gt;0,'個人(男子)種目ｴﾝﾄﾘｰ一覧表'!AA44,"")</f>
        <v>　</v>
      </c>
      <c r="D43" s="70" t="str">
        <f>IF('個人(男子)種目ｴﾝﾄﾘｰ一覧表'!AC44&gt;0,'個人(男子)種目ｴﾝﾄﾘｰ一覧表'!AC44,"")</f>
        <v/>
      </c>
    </row>
    <row r="44" spans="1:4" x14ac:dyDescent="0.2">
      <c r="A44" s="71">
        <v>41</v>
      </c>
      <c r="B44" s="71" t="str">
        <f>IF('個人(男子)種目ｴﾝﾄﾘｰ一覧表'!Z45&gt;0,'個人(男子)種目ｴﾝﾄﾘｰ一覧表'!Z45,"")</f>
        <v>　</v>
      </c>
      <c r="C44" s="71" t="str">
        <f>IF('個人(男子)種目ｴﾝﾄﾘｰ一覧表'!AA45&gt;0,'個人(男子)種目ｴﾝﾄﾘｰ一覧表'!AA45,"")</f>
        <v>　</v>
      </c>
      <c r="D44" s="70" t="str">
        <f>IF('個人(男子)種目ｴﾝﾄﾘｰ一覧表'!AC45&gt;0,'個人(男子)種目ｴﾝﾄﾘｰ一覧表'!AC45,"")</f>
        <v/>
      </c>
    </row>
    <row r="45" spans="1:4" x14ac:dyDescent="0.2">
      <c r="A45" s="71">
        <v>42</v>
      </c>
      <c r="B45" s="71" t="str">
        <f>IF('個人(男子)種目ｴﾝﾄﾘｰ一覧表'!Z46&gt;0,'個人(男子)種目ｴﾝﾄﾘｰ一覧表'!Z46,"")</f>
        <v>　</v>
      </c>
      <c r="C45" s="71" t="str">
        <f>IF('個人(男子)種目ｴﾝﾄﾘｰ一覧表'!AA46&gt;0,'個人(男子)種目ｴﾝﾄﾘｰ一覧表'!AA46,"")</f>
        <v>　</v>
      </c>
      <c r="D45" s="70" t="str">
        <f>IF('個人(男子)種目ｴﾝﾄﾘｰ一覧表'!AC46&gt;0,'個人(男子)種目ｴﾝﾄﾘｰ一覧表'!AC46,"")</f>
        <v/>
      </c>
    </row>
    <row r="46" spans="1:4" x14ac:dyDescent="0.2">
      <c r="A46" s="71">
        <v>43</v>
      </c>
      <c r="B46" s="71" t="str">
        <f>IF('個人(男子)種目ｴﾝﾄﾘｰ一覧表'!Z47&gt;0,'個人(男子)種目ｴﾝﾄﾘｰ一覧表'!Z47,"")</f>
        <v>　</v>
      </c>
      <c r="C46" s="71" t="str">
        <f>IF('個人(男子)種目ｴﾝﾄﾘｰ一覧表'!AA47&gt;0,'個人(男子)種目ｴﾝﾄﾘｰ一覧表'!AA47,"")</f>
        <v>　</v>
      </c>
      <c r="D46" s="70" t="str">
        <f>IF('個人(男子)種目ｴﾝﾄﾘｰ一覧表'!AC47&gt;0,'個人(男子)種目ｴﾝﾄﾘｰ一覧表'!AC47,"")</f>
        <v/>
      </c>
    </row>
    <row r="47" spans="1:4" x14ac:dyDescent="0.2">
      <c r="A47" s="71">
        <v>44</v>
      </c>
      <c r="B47" s="71" t="str">
        <f>IF('個人(男子)種目ｴﾝﾄﾘｰ一覧表'!Z48&gt;0,'個人(男子)種目ｴﾝﾄﾘｰ一覧表'!Z48,"")</f>
        <v>　</v>
      </c>
      <c r="C47" s="71" t="str">
        <f>IF('個人(男子)種目ｴﾝﾄﾘｰ一覧表'!AA48&gt;0,'個人(男子)種目ｴﾝﾄﾘｰ一覧表'!AA48,"")</f>
        <v>　</v>
      </c>
      <c r="D47" s="70" t="str">
        <f>IF('個人(男子)種目ｴﾝﾄﾘｰ一覧表'!AC48&gt;0,'個人(男子)種目ｴﾝﾄﾘｰ一覧表'!AC48,"")</f>
        <v/>
      </c>
    </row>
    <row r="48" spans="1:4" x14ac:dyDescent="0.2">
      <c r="A48" s="71">
        <v>45</v>
      </c>
      <c r="B48" s="71" t="str">
        <f>IF('個人(男子)種目ｴﾝﾄﾘｰ一覧表'!Z49&gt;0,'個人(男子)種目ｴﾝﾄﾘｰ一覧表'!Z49,"")</f>
        <v>　</v>
      </c>
      <c r="C48" s="71" t="str">
        <f>IF('個人(男子)種目ｴﾝﾄﾘｰ一覧表'!AA49&gt;0,'個人(男子)種目ｴﾝﾄﾘｰ一覧表'!AA49,"")</f>
        <v>　</v>
      </c>
      <c r="D48" s="70" t="str">
        <f>IF('個人(男子)種目ｴﾝﾄﾘｰ一覧表'!AC49&gt;0,'個人(男子)種目ｴﾝﾄﾘｰ一覧表'!AC49,"")</f>
        <v/>
      </c>
    </row>
    <row r="49" spans="1:4" x14ac:dyDescent="0.2">
      <c r="A49" s="71">
        <v>46</v>
      </c>
      <c r="B49" s="71" t="str">
        <f>IF('個人(男子)種目ｴﾝﾄﾘｰ一覧表'!Z50&gt;0,'個人(男子)種目ｴﾝﾄﾘｰ一覧表'!Z50,"")</f>
        <v>　</v>
      </c>
      <c r="C49" s="71" t="str">
        <f>IF('個人(男子)種目ｴﾝﾄﾘｰ一覧表'!AA50&gt;0,'個人(男子)種目ｴﾝﾄﾘｰ一覧表'!AA50,"")</f>
        <v>　</v>
      </c>
      <c r="D49" s="70" t="str">
        <f>IF('個人(男子)種目ｴﾝﾄﾘｰ一覧表'!AC50&gt;0,'個人(男子)種目ｴﾝﾄﾘｰ一覧表'!AC50,"")</f>
        <v/>
      </c>
    </row>
    <row r="50" spans="1:4" x14ac:dyDescent="0.2">
      <c r="A50" s="71">
        <v>47</v>
      </c>
      <c r="B50" s="71" t="str">
        <f>IF('個人(男子)種目ｴﾝﾄﾘｰ一覧表'!Z51&gt;0,'個人(男子)種目ｴﾝﾄﾘｰ一覧表'!Z51,"")</f>
        <v>　</v>
      </c>
      <c r="C50" s="71" t="str">
        <f>IF('個人(男子)種目ｴﾝﾄﾘｰ一覧表'!AA51&gt;0,'個人(男子)種目ｴﾝﾄﾘｰ一覧表'!AA51,"")</f>
        <v>　</v>
      </c>
      <c r="D50" s="70" t="str">
        <f>IF('個人(男子)種目ｴﾝﾄﾘｰ一覧表'!AC51&gt;0,'個人(男子)種目ｴﾝﾄﾘｰ一覧表'!AC51,"")</f>
        <v/>
      </c>
    </row>
    <row r="51" spans="1:4" x14ac:dyDescent="0.2">
      <c r="A51" s="71">
        <v>48</v>
      </c>
      <c r="B51" s="71" t="str">
        <f>IF('個人(男子)種目ｴﾝﾄﾘｰ一覧表'!Z52&gt;0,'個人(男子)種目ｴﾝﾄﾘｰ一覧表'!Z52,"")</f>
        <v>　</v>
      </c>
      <c r="C51" s="71" t="str">
        <f>IF('個人(男子)種目ｴﾝﾄﾘｰ一覧表'!AA52&gt;0,'個人(男子)種目ｴﾝﾄﾘｰ一覧表'!AA52,"")</f>
        <v>　</v>
      </c>
      <c r="D51" s="70" t="str">
        <f>IF('個人(男子)種目ｴﾝﾄﾘｰ一覧表'!AC52&gt;0,'個人(男子)種目ｴﾝﾄﾘｰ一覧表'!AC52,"")</f>
        <v/>
      </c>
    </row>
    <row r="52" spans="1:4" x14ac:dyDescent="0.2">
      <c r="A52" s="71">
        <v>49</v>
      </c>
      <c r="B52" s="71" t="str">
        <f>IF('個人(男子)種目ｴﾝﾄﾘｰ一覧表'!Z53&gt;0,'個人(男子)種目ｴﾝﾄﾘｰ一覧表'!Z53,"")</f>
        <v>　</v>
      </c>
      <c r="C52" s="71" t="str">
        <f>IF('個人(男子)種目ｴﾝﾄﾘｰ一覧表'!AA53&gt;0,'個人(男子)種目ｴﾝﾄﾘｰ一覧表'!AA53,"")</f>
        <v>　</v>
      </c>
      <c r="D52" s="70" t="str">
        <f>IF('個人(男子)種目ｴﾝﾄﾘｰ一覧表'!AC53&gt;0,'個人(男子)種目ｴﾝﾄﾘｰ一覧表'!AC53,"")</f>
        <v/>
      </c>
    </row>
    <row r="53" spans="1:4" x14ac:dyDescent="0.2">
      <c r="A53" s="71">
        <v>50</v>
      </c>
      <c r="B53" s="71" t="str">
        <f>IF('個人(男子)種目ｴﾝﾄﾘｰ一覧表'!Z54&gt;0,'個人(男子)種目ｴﾝﾄﾘｰ一覧表'!Z54,"")</f>
        <v>　</v>
      </c>
      <c r="C53" s="71" t="str">
        <f>IF('個人(男子)種目ｴﾝﾄﾘｰ一覧表'!AA54&gt;0,'個人(男子)種目ｴﾝﾄﾘｰ一覧表'!AA54,"")</f>
        <v>　</v>
      </c>
      <c r="D53" s="70" t="str">
        <f>IF('個人(男子)種目ｴﾝﾄﾘｰ一覧表'!AC54&gt;0,'個人(男子)種目ｴﾝﾄﾘｰ一覧表'!AC54,"")</f>
        <v/>
      </c>
    </row>
    <row r="54" spans="1:4" x14ac:dyDescent="0.2">
      <c r="A54" s="71">
        <v>51</v>
      </c>
      <c r="B54" s="71" t="str">
        <f>IF('個人(女子)種目ｴﾝﾄﾘｰ一覧表'!Z5&gt;0,'個人(女子)種目ｴﾝﾄﾘｰ一覧表'!Z5,"")</f>
        <v>　</v>
      </c>
      <c r="C54" s="71" t="str">
        <f>IF('個人(女子)種目ｴﾝﾄﾘｰ一覧表'!AA5&gt;0,'個人(女子)種目ｴﾝﾄﾘｰ一覧表'!AA5,"")</f>
        <v>　</v>
      </c>
      <c r="D54" s="70" t="str">
        <f>IF('個人(女子)種目ｴﾝﾄﾘｰ一覧表'!AC5&gt;0,'個人(女子)種目ｴﾝﾄﾘｰ一覧表'!AC5,"")</f>
        <v/>
      </c>
    </row>
    <row r="55" spans="1:4" x14ac:dyDescent="0.2">
      <c r="A55" s="71">
        <v>52</v>
      </c>
      <c r="B55" s="71" t="str">
        <f>IF('個人(女子)種目ｴﾝﾄﾘｰ一覧表'!Z6&gt;0,'個人(女子)種目ｴﾝﾄﾘｰ一覧表'!Z6,"")</f>
        <v>　</v>
      </c>
      <c r="C55" s="71" t="str">
        <f>IF('個人(女子)種目ｴﾝﾄﾘｰ一覧表'!AA6&gt;0,'個人(女子)種目ｴﾝﾄﾘｰ一覧表'!AA6,"")</f>
        <v>　</v>
      </c>
      <c r="D55" s="70" t="str">
        <f>IF('個人(女子)種目ｴﾝﾄﾘｰ一覧表'!AC6&gt;0,'個人(女子)種目ｴﾝﾄﾘｰ一覧表'!AC6,"")</f>
        <v/>
      </c>
    </row>
    <row r="56" spans="1:4" x14ac:dyDescent="0.2">
      <c r="A56" s="71">
        <v>53</v>
      </c>
      <c r="B56" s="71" t="str">
        <f>IF('個人(女子)種目ｴﾝﾄﾘｰ一覧表'!Z7&gt;0,'個人(女子)種目ｴﾝﾄﾘｰ一覧表'!Z7,"")</f>
        <v>　</v>
      </c>
      <c r="C56" s="71" t="str">
        <f>IF('個人(女子)種目ｴﾝﾄﾘｰ一覧表'!AA7&gt;0,'個人(女子)種目ｴﾝﾄﾘｰ一覧表'!AA7,"")</f>
        <v>　</v>
      </c>
      <c r="D56" s="70" t="str">
        <f>IF('個人(女子)種目ｴﾝﾄﾘｰ一覧表'!AC7&gt;0,'個人(女子)種目ｴﾝﾄﾘｰ一覧表'!AC7,"")</f>
        <v/>
      </c>
    </row>
    <row r="57" spans="1:4" x14ac:dyDescent="0.2">
      <c r="A57" s="71">
        <v>54</v>
      </c>
      <c r="B57" s="71" t="str">
        <f>IF('個人(女子)種目ｴﾝﾄﾘｰ一覧表'!Z8&gt;0,'個人(女子)種目ｴﾝﾄﾘｰ一覧表'!Z8,"")</f>
        <v>　</v>
      </c>
      <c r="C57" s="71" t="str">
        <f>IF('個人(女子)種目ｴﾝﾄﾘｰ一覧表'!AA8&gt;0,'個人(女子)種目ｴﾝﾄﾘｰ一覧表'!AA8,"")</f>
        <v>　</v>
      </c>
      <c r="D57" s="70" t="str">
        <f>IF('個人(女子)種目ｴﾝﾄﾘｰ一覧表'!AC8&gt;0,'個人(女子)種目ｴﾝﾄﾘｰ一覧表'!AC8,"")</f>
        <v/>
      </c>
    </row>
    <row r="58" spans="1:4" x14ac:dyDescent="0.2">
      <c r="A58" s="71">
        <v>55</v>
      </c>
      <c r="B58" s="71" t="str">
        <f>IF('個人(女子)種目ｴﾝﾄﾘｰ一覧表'!Z9&gt;0,'個人(女子)種目ｴﾝﾄﾘｰ一覧表'!Z9,"")</f>
        <v>　</v>
      </c>
      <c r="C58" s="71" t="str">
        <f>IF('個人(女子)種目ｴﾝﾄﾘｰ一覧表'!AA9&gt;0,'個人(女子)種目ｴﾝﾄﾘｰ一覧表'!AA9,"")</f>
        <v>　</v>
      </c>
      <c r="D58" s="70" t="str">
        <f>IF('個人(女子)種目ｴﾝﾄﾘｰ一覧表'!AC9&gt;0,'個人(女子)種目ｴﾝﾄﾘｰ一覧表'!AC9,"")</f>
        <v/>
      </c>
    </row>
    <row r="59" spans="1:4" x14ac:dyDescent="0.2">
      <c r="A59" s="71">
        <v>56</v>
      </c>
      <c r="B59" s="71" t="str">
        <f>IF('個人(女子)種目ｴﾝﾄﾘｰ一覧表'!Z10&gt;0,'個人(女子)種目ｴﾝﾄﾘｰ一覧表'!Z10,"")</f>
        <v>　</v>
      </c>
      <c r="C59" s="71" t="str">
        <f>IF('個人(女子)種目ｴﾝﾄﾘｰ一覧表'!AA10&gt;0,'個人(女子)種目ｴﾝﾄﾘｰ一覧表'!AA10,"")</f>
        <v>　</v>
      </c>
      <c r="D59" s="70" t="str">
        <f>IF('個人(女子)種目ｴﾝﾄﾘｰ一覧表'!AC10&gt;0,'個人(女子)種目ｴﾝﾄﾘｰ一覧表'!AC10,"")</f>
        <v/>
      </c>
    </row>
    <row r="60" spans="1:4" x14ac:dyDescent="0.2">
      <c r="A60" s="71">
        <v>57</v>
      </c>
      <c r="B60" s="71" t="str">
        <f>IF('個人(女子)種目ｴﾝﾄﾘｰ一覧表'!Z11&gt;0,'個人(女子)種目ｴﾝﾄﾘｰ一覧表'!Z11,"")</f>
        <v>　</v>
      </c>
      <c r="C60" s="71" t="str">
        <f>IF('個人(女子)種目ｴﾝﾄﾘｰ一覧表'!AA11&gt;0,'個人(女子)種目ｴﾝﾄﾘｰ一覧表'!AA11,"")</f>
        <v>　</v>
      </c>
      <c r="D60" s="70" t="str">
        <f>IF('個人(女子)種目ｴﾝﾄﾘｰ一覧表'!AC11&gt;0,'個人(女子)種目ｴﾝﾄﾘｰ一覧表'!AC11,"")</f>
        <v/>
      </c>
    </row>
    <row r="61" spans="1:4" x14ac:dyDescent="0.2">
      <c r="A61" s="71">
        <v>58</v>
      </c>
      <c r="B61" s="71" t="str">
        <f>IF('個人(女子)種目ｴﾝﾄﾘｰ一覧表'!Z12&gt;0,'個人(女子)種目ｴﾝﾄﾘｰ一覧表'!Z12,"")</f>
        <v>　</v>
      </c>
      <c r="C61" s="71" t="str">
        <f>IF('個人(女子)種目ｴﾝﾄﾘｰ一覧表'!AA12&gt;0,'個人(女子)種目ｴﾝﾄﾘｰ一覧表'!AA12,"")</f>
        <v>　</v>
      </c>
      <c r="D61" s="70" t="str">
        <f>IF('個人(女子)種目ｴﾝﾄﾘｰ一覧表'!AC12&gt;0,'個人(女子)種目ｴﾝﾄﾘｰ一覧表'!AC12,"")</f>
        <v/>
      </c>
    </row>
    <row r="62" spans="1:4" x14ac:dyDescent="0.2">
      <c r="A62" s="71">
        <v>59</v>
      </c>
      <c r="B62" s="71" t="str">
        <f>IF('個人(女子)種目ｴﾝﾄﾘｰ一覧表'!Z13&gt;0,'個人(女子)種目ｴﾝﾄﾘｰ一覧表'!Z13,"")</f>
        <v>　</v>
      </c>
      <c r="C62" s="71" t="str">
        <f>IF('個人(女子)種目ｴﾝﾄﾘｰ一覧表'!AA13&gt;0,'個人(女子)種目ｴﾝﾄﾘｰ一覧表'!AA13,"")</f>
        <v>　</v>
      </c>
      <c r="D62" s="70" t="str">
        <f>IF('個人(女子)種目ｴﾝﾄﾘｰ一覧表'!AC13&gt;0,'個人(女子)種目ｴﾝﾄﾘｰ一覧表'!AC13,"")</f>
        <v/>
      </c>
    </row>
    <row r="63" spans="1:4" x14ac:dyDescent="0.2">
      <c r="A63" s="71">
        <v>60</v>
      </c>
      <c r="B63" s="71" t="str">
        <f>IF('個人(女子)種目ｴﾝﾄﾘｰ一覧表'!Z14&gt;0,'個人(女子)種目ｴﾝﾄﾘｰ一覧表'!Z14,"")</f>
        <v>　</v>
      </c>
      <c r="C63" s="71" t="str">
        <f>IF('個人(女子)種目ｴﾝﾄﾘｰ一覧表'!AA14&gt;0,'個人(女子)種目ｴﾝﾄﾘｰ一覧表'!AA14,"")</f>
        <v>　</v>
      </c>
      <c r="D63" s="70" t="str">
        <f>IF('個人(女子)種目ｴﾝﾄﾘｰ一覧表'!AC14&gt;0,'個人(女子)種目ｴﾝﾄﾘｰ一覧表'!AC14,"")</f>
        <v/>
      </c>
    </row>
    <row r="64" spans="1:4" x14ac:dyDescent="0.2">
      <c r="A64" s="71">
        <v>61</v>
      </c>
      <c r="B64" s="71" t="str">
        <f>IF('個人(女子)種目ｴﾝﾄﾘｰ一覧表'!Z15&gt;0,'個人(女子)種目ｴﾝﾄﾘｰ一覧表'!Z15,"")</f>
        <v>　</v>
      </c>
      <c r="C64" s="71" t="str">
        <f>IF('個人(女子)種目ｴﾝﾄﾘｰ一覧表'!AA15&gt;0,'個人(女子)種目ｴﾝﾄﾘｰ一覧表'!AA15,"")</f>
        <v>　</v>
      </c>
      <c r="D64" s="70" t="str">
        <f>IF('個人(女子)種目ｴﾝﾄﾘｰ一覧表'!AC15&gt;0,'個人(女子)種目ｴﾝﾄﾘｰ一覧表'!AC15,"")</f>
        <v/>
      </c>
    </row>
    <row r="65" spans="1:4" x14ac:dyDescent="0.2">
      <c r="A65" s="71">
        <v>62</v>
      </c>
      <c r="B65" s="71" t="str">
        <f>IF('個人(女子)種目ｴﾝﾄﾘｰ一覧表'!Z16&gt;0,'個人(女子)種目ｴﾝﾄﾘｰ一覧表'!Z16,"")</f>
        <v>　</v>
      </c>
      <c r="C65" s="71" t="str">
        <f>IF('個人(女子)種目ｴﾝﾄﾘｰ一覧表'!AA16&gt;0,'個人(女子)種目ｴﾝﾄﾘｰ一覧表'!AA16,"")</f>
        <v>　</v>
      </c>
      <c r="D65" s="70" t="str">
        <f>IF('個人(女子)種目ｴﾝﾄﾘｰ一覧表'!AC16&gt;0,'個人(女子)種目ｴﾝﾄﾘｰ一覧表'!AC16,"")</f>
        <v/>
      </c>
    </row>
    <row r="66" spans="1:4" x14ac:dyDescent="0.2">
      <c r="A66" s="71">
        <v>63</v>
      </c>
      <c r="B66" s="71" t="str">
        <f>IF('個人(女子)種目ｴﾝﾄﾘｰ一覧表'!Z17&gt;0,'個人(女子)種目ｴﾝﾄﾘｰ一覧表'!Z17,"")</f>
        <v>　</v>
      </c>
      <c r="C66" s="71" t="str">
        <f>IF('個人(女子)種目ｴﾝﾄﾘｰ一覧表'!AA17&gt;0,'個人(女子)種目ｴﾝﾄﾘｰ一覧表'!AA17,"")</f>
        <v>　</v>
      </c>
      <c r="D66" s="70" t="str">
        <f>IF('個人(女子)種目ｴﾝﾄﾘｰ一覧表'!AC17&gt;0,'個人(女子)種目ｴﾝﾄﾘｰ一覧表'!AC17,"")</f>
        <v/>
      </c>
    </row>
    <row r="67" spans="1:4" x14ac:dyDescent="0.2">
      <c r="A67" s="71">
        <v>64</v>
      </c>
      <c r="B67" s="71" t="str">
        <f>IF('個人(女子)種目ｴﾝﾄﾘｰ一覧表'!Z18&gt;0,'個人(女子)種目ｴﾝﾄﾘｰ一覧表'!Z18,"")</f>
        <v>　</v>
      </c>
      <c r="C67" s="71" t="str">
        <f>IF('個人(女子)種目ｴﾝﾄﾘｰ一覧表'!AA18&gt;0,'個人(女子)種目ｴﾝﾄﾘｰ一覧表'!AA18,"")</f>
        <v>　</v>
      </c>
      <c r="D67" s="70" t="str">
        <f>IF('個人(女子)種目ｴﾝﾄﾘｰ一覧表'!AC18&gt;0,'個人(女子)種目ｴﾝﾄﾘｰ一覧表'!AC18,"")</f>
        <v/>
      </c>
    </row>
    <row r="68" spans="1:4" x14ac:dyDescent="0.2">
      <c r="A68" s="71">
        <v>65</v>
      </c>
      <c r="B68" s="71" t="str">
        <f>IF('個人(女子)種目ｴﾝﾄﾘｰ一覧表'!Z19&gt;0,'個人(女子)種目ｴﾝﾄﾘｰ一覧表'!Z19,"")</f>
        <v>　</v>
      </c>
      <c r="C68" s="71" t="str">
        <f>IF('個人(女子)種目ｴﾝﾄﾘｰ一覧表'!AA19&gt;0,'個人(女子)種目ｴﾝﾄﾘｰ一覧表'!AA19,"")</f>
        <v>　</v>
      </c>
      <c r="D68" s="70" t="str">
        <f>IF('個人(女子)種目ｴﾝﾄﾘｰ一覧表'!AC19&gt;0,'個人(女子)種目ｴﾝﾄﾘｰ一覧表'!AC19,"")</f>
        <v/>
      </c>
    </row>
    <row r="69" spans="1:4" x14ac:dyDescent="0.2">
      <c r="A69" s="71">
        <v>66</v>
      </c>
      <c r="B69" s="71" t="str">
        <f>IF('個人(女子)種目ｴﾝﾄﾘｰ一覧表'!Z20&gt;0,'個人(女子)種目ｴﾝﾄﾘｰ一覧表'!Z20,"")</f>
        <v>　</v>
      </c>
      <c r="C69" s="71" t="str">
        <f>IF('個人(女子)種目ｴﾝﾄﾘｰ一覧表'!AA20&gt;0,'個人(女子)種目ｴﾝﾄﾘｰ一覧表'!AA20,"")</f>
        <v>　</v>
      </c>
      <c r="D69" s="70" t="str">
        <f>IF('個人(女子)種目ｴﾝﾄﾘｰ一覧表'!AC20&gt;0,'個人(女子)種目ｴﾝﾄﾘｰ一覧表'!AC20,"")</f>
        <v/>
      </c>
    </row>
    <row r="70" spans="1:4" x14ac:dyDescent="0.2">
      <c r="A70" s="71">
        <v>67</v>
      </c>
      <c r="B70" s="71" t="str">
        <f>IF('個人(女子)種目ｴﾝﾄﾘｰ一覧表'!Z21&gt;0,'個人(女子)種目ｴﾝﾄﾘｰ一覧表'!Z21,"")</f>
        <v>　</v>
      </c>
      <c r="C70" s="71" t="str">
        <f>IF('個人(女子)種目ｴﾝﾄﾘｰ一覧表'!AA21&gt;0,'個人(女子)種目ｴﾝﾄﾘｰ一覧表'!AA21,"")</f>
        <v>　</v>
      </c>
      <c r="D70" s="70" t="str">
        <f>IF('個人(女子)種目ｴﾝﾄﾘｰ一覧表'!AC21&gt;0,'個人(女子)種目ｴﾝﾄﾘｰ一覧表'!AC21,"")</f>
        <v/>
      </c>
    </row>
    <row r="71" spans="1:4" x14ac:dyDescent="0.2">
      <c r="A71" s="71">
        <v>68</v>
      </c>
      <c r="B71" s="71" t="str">
        <f>IF('個人(女子)種目ｴﾝﾄﾘｰ一覧表'!Z22&gt;0,'個人(女子)種目ｴﾝﾄﾘｰ一覧表'!Z22,"")</f>
        <v>　</v>
      </c>
      <c r="C71" s="71" t="str">
        <f>IF('個人(女子)種目ｴﾝﾄﾘｰ一覧表'!AA22&gt;0,'個人(女子)種目ｴﾝﾄﾘｰ一覧表'!AA22,"")</f>
        <v>　</v>
      </c>
      <c r="D71" s="70" t="str">
        <f>IF('個人(女子)種目ｴﾝﾄﾘｰ一覧表'!AC22&gt;0,'個人(女子)種目ｴﾝﾄﾘｰ一覧表'!AC22,"")</f>
        <v/>
      </c>
    </row>
    <row r="72" spans="1:4" x14ac:dyDescent="0.2">
      <c r="A72" s="71">
        <v>69</v>
      </c>
      <c r="B72" s="71" t="str">
        <f>IF('個人(女子)種目ｴﾝﾄﾘｰ一覧表'!Z23&gt;0,'個人(女子)種目ｴﾝﾄﾘｰ一覧表'!Z23,"")</f>
        <v>　</v>
      </c>
      <c r="C72" s="71" t="str">
        <f>IF('個人(女子)種目ｴﾝﾄﾘｰ一覧表'!AA23&gt;0,'個人(女子)種目ｴﾝﾄﾘｰ一覧表'!AA23,"")</f>
        <v>　</v>
      </c>
      <c r="D72" s="70" t="str">
        <f>IF('個人(女子)種目ｴﾝﾄﾘｰ一覧表'!AC23&gt;0,'個人(女子)種目ｴﾝﾄﾘｰ一覧表'!AC23,"")</f>
        <v/>
      </c>
    </row>
    <row r="73" spans="1:4" x14ac:dyDescent="0.2">
      <c r="A73" s="71">
        <v>70</v>
      </c>
      <c r="B73" s="71" t="str">
        <f>IF('個人(女子)種目ｴﾝﾄﾘｰ一覧表'!Z24&gt;0,'個人(女子)種目ｴﾝﾄﾘｰ一覧表'!Z24,"")</f>
        <v>　</v>
      </c>
      <c r="C73" s="71" t="str">
        <f>IF('個人(女子)種目ｴﾝﾄﾘｰ一覧表'!AA24&gt;0,'個人(女子)種目ｴﾝﾄﾘｰ一覧表'!AA24,"")</f>
        <v>　</v>
      </c>
      <c r="D73" s="70" t="str">
        <f>IF('個人(女子)種目ｴﾝﾄﾘｰ一覧表'!AC24&gt;0,'個人(女子)種目ｴﾝﾄﾘｰ一覧表'!AC24,"")</f>
        <v/>
      </c>
    </row>
    <row r="74" spans="1:4" x14ac:dyDescent="0.2">
      <c r="A74" s="71">
        <v>71</v>
      </c>
      <c r="B74" s="71" t="str">
        <f>IF('個人(女子)種目ｴﾝﾄﾘｰ一覧表'!Z25&gt;0,'個人(女子)種目ｴﾝﾄﾘｰ一覧表'!Z25,"")</f>
        <v>　</v>
      </c>
      <c r="C74" s="71" t="str">
        <f>IF('個人(女子)種目ｴﾝﾄﾘｰ一覧表'!AA25&gt;0,'個人(女子)種目ｴﾝﾄﾘｰ一覧表'!AA25,"")</f>
        <v>　</v>
      </c>
      <c r="D74" s="70" t="str">
        <f>IF('個人(女子)種目ｴﾝﾄﾘｰ一覧表'!AC25&gt;0,'個人(女子)種目ｴﾝﾄﾘｰ一覧表'!AC25,"")</f>
        <v/>
      </c>
    </row>
    <row r="75" spans="1:4" x14ac:dyDescent="0.2">
      <c r="A75" s="71">
        <v>72</v>
      </c>
      <c r="B75" s="71" t="str">
        <f>IF('個人(女子)種目ｴﾝﾄﾘｰ一覧表'!Z26&gt;0,'個人(女子)種目ｴﾝﾄﾘｰ一覧表'!Z26,"")</f>
        <v>　</v>
      </c>
      <c r="C75" s="71" t="str">
        <f>IF('個人(女子)種目ｴﾝﾄﾘｰ一覧表'!AA26&gt;0,'個人(女子)種目ｴﾝﾄﾘｰ一覧表'!AA26,"")</f>
        <v>　</v>
      </c>
      <c r="D75" s="70" t="str">
        <f>IF('個人(女子)種目ｴﾝﾄﾘｰ一覧表'!AC26&gt;0,'個人(女子)種目ｴﾝﾄﾘｰ一覧表'!AC26,"")</f>
        <v/>
      </c>
    </row>
    <row r="76" spans="1:4" x14ac:dyDescent="0.2">
      <c r="A76" s="71">
        <v>73</v>
      </c>
      <c r="B76" s="71" t="str">
        <f>IF('個人(女子)種目ｴﾝﾄﾘｰ一覧表'!Z27&gt;0,'個人(女子)種目ｴﾝﾄﾘｰ一覧表'!Z27,"")</f>
        <v>　</v>
      </c>
      <c r="C76" s="71" t="str">
        <f>IF('個人(女子)種目ｴﾝﾄﾘｰ一覧表'!AA27&gt;0,'個人(女子)種目ｴﾝﾄﾘｰ一覧表'!AA27,"")</f>
        <v>　</v>
      </c>
      <c r="D76" s="70" t="str">
        <f>IF('個人(女子)種目ｴﾝﾄﾘｰ一覧表'!AC27&gt;0,'個人(女子)種目ｴﾝﾄﾘｰ一覧表'!AC27,"")</f>
        <v/>
      </c>
    </row>
    <row r="77" spans="1:4" x14ac:dyDescent="0.2">
      <c r="A77" s="71">
        <v>74</v>
      </c>
      <c r="B77" s="71" t="str">
        <f>IF('個人(女子)種目ｴﾝﾄﾘｰ一覧表'!Z28&gt;0,'個人(女子)種目ｴﾝﾄﾘｰ一覧表'!Z28,"")</f>
        <v>　</v>
      </c>
      <c r="C77" s="71" t="str">
        <f>IF('個人(女子)種目ｴﾝﾄﾘｰ一覧表'!AA28&gt;0,'個人(女子)種目ｴﾝﾄﾘｰ一覧表'!AA28,"")</f>
        <v>　</v>
      </c>
      <c r="D77" s="70" t="str">
        <f>IF('個人(女子)種目ｴﾝﾄﾘｰ一覧表'!AC28&gt;0,'個人(女子)種目ｴﾝﾄﾘｰ一覧表'!AC28,"")</f>
        <v/>
      </c>
    </row>
    <row r="78" spans="1:4" x14ac:dyDescent="0.2">
      <c r="A78" s="71">
        <v>75</v>
      </c>
      <c r="B78" s="71" t="str">
        <f>IF('個人(女子)種目ｴﾝﾄﾘｰ一覧表'!Z29&gt;0,'個人(女子)種目ｴﾝﾄﾘｰ一覧表'!Z29,"")</f>
        <v>　</v>
      </c>
      <c r="C78" s="71" t="str">
        <f>IF('個人(女子)種目ｴﾝﾄﾘｰ一覧表'!AA29&gt;0,'個人(女子)種目ｴﾝﾄﾘｰ一覧表'!AA29,"")</f>
        <v>　</v>
      </c>
      <c r="D78" s="70" t="str">
        <f>IF('個人(女子)種目ｴﾝﾄﾘｰ一覧表'!AC29&gt;0,'個人(女子)種目ｴﾝﾄﾘｰ一覧表'!AC29,"")</f>
        <v/>
      </c>
    </row>
    <row r="79" spans="1:4" x14ac:dyDescent="0.2">
      <c r="A79" s="71">
        <v>76</v>
      </c>
      <c r="B79" s="71" t="str">
        <f>IF('個人(女子)種目ｴﾝﾄﾘｰ一覧表'!Z30&gt;0,'個人(女子)種目ｴﾝﾄﾘｰ一覧表'!Z30,"")</f>
        <v>　</v>
      </c>
      <c r="C79" s="71" t="str">
        <f>IF('個人(女子)種目ｴﾝﾄﾘｰ一覧表'!AA30&gt;0,'個人(女子)種目ｴﾝﾄﾘｰ一覧表'!AA30,"")</f>
        <v>　</v>
      </c>
      <c r="D79" s="70" t="str">
        <f>IF('個人(女子)種目ｴﾝﾄﾘｰ一覧表'!AC30&gt;0,'個人(女子)種目ｴﾝﾄﾘｰ一覧表'!AC30,"")</f>
        <v/>
      </c>
    </row>
    <row r="80" spans="1:4" x14ac:dyDescent="0.2">
      <c r="A80" s="71">
        <v>77</v>
      </c>
      <c r="B80" s="71" t="str">
        <f>IF('個人(女子)種目ｴﾝﾄﾘｰ一覧表'!Z31&gt;0,'個人(女子)種目ｴﾝﾄﾘｰ一覧表'!Z31,"")</f>
        <v>　</v>
      </c>
      <c r="C80" s="71" t="str">
        <f>IF('個人(女子)種目ｴﾝﾄﾘｰ一覧表'!AA31&gt;0,'個人(女子)種目ｴﾝﾄﾘｰ一覧表'!AA31,"")</f>
        <v>　</v>
      </c>
      <c r="D80" s="70" t="str">
        <f>IF('個人(女子)種目ｴﾝﾄﾘｰ一覧表'!AC31&gt;0,'個人(女子)種目ｴﾝﾄﾘｰ一覧表'!AC31,"")</f>
        <v/>
      </c>
    </row>
    <row r="81" spans="1:4" x14ac:dyDescent="0.2">
      <c r="A81" s="71">
        <v>78</v>
      </c>
      <c r="B81" s="71" t="str">
        <f>IF('個人(女子)種目ｴﾝﾄﾘｰ一覧表'!Z32&gt;0,'個人(女子)種目ｴﾝﾄﾘｰ一覧表'!Z32,"")</f>
        <v>　</v>
      </c>
      <c r="C81" s="71" t="str">
        <f>IF('個人(女子)種目ｴﾝﾄﾘｰ一覧表'!AA32&gt;0,'個人(女子)種目ｴﾝﾄﾘｰ一覧表'!AA32,"")</f>
        <v>　</v>
      </c>
      <c r="D81" s="70" t="str">
        <f>IF('個人(女子)種目ｴﾝﾄﾘｰ一覧表'!AC32&gt;0,'個人(女子)種目ｴﾝﾄﾘｰ一覧表'!AC32,"")</f>
        <v/>
      </c>
    </row>
    <row r="82" spans="1:4" x14ac:dyDescent="0.2">
      <c r="A82" s="71">
        <v>79</v>
      </c>
      <c r="B82" s="71" t="str">
        <f>IF('個人(女子)種目ｴﾝﾄﾘｰ一覧表'!Z33&gt;0,'個人(女子)種目ｴﾝﾄﾘｰ一覧表'!Z33,"")</f>
        <v>　</v>
      </c>
      <c r="C82" s="71" t="str">
        <f>IF('個人(女子)種目ｴﾝﾄﾘｰ一覧表'!AA33&gt;0,'個人(女子)種目ｴﾝﾄﾘｰ一覧表'!AA33,"")</f>
        <v>　</v>
      </c>
      <c r="D82" s="70" t="str">
        <f>IF('個人(女子)種目ｴﾝﾄﾘｰ一覧表'!AC33&gt;0,'個人(女子)種目ｴﾝﾄﾘｰ一覧表'!AC33,"")</f>
        <v/>
      </c>
    </row>
    <row r="83" spans="1:4" x14ac:dyDescent="0.2">
      <c r="A83" s="71">
        <v>80</v>
      </c>
      <c r="B83" s="71" t="str">
        <f>IF('個人(女子)種目ｴﾝﾄﾘｰ一覧表'!Z34&gt;0,'個人(女子)種目ｴﾝﾄﾘｰ一覧表'!Z34,"")</f>
        <v>　</v>
      </c>
      <c r="C83" s="71" t="str">
        <f>IF('個人(女子)種目ｴﾝﾄﾘｰ一覧表'!AA34&gt;0,'個人(女子)種目ｴﾝﾄﾘｰ一覧表'!AA34,"")</f>
        <v>　</v>
      </c>
      <c r="D83" s="70" t="str">
        <f>IF('個人(女子)種目ｴﾝﾄﾘｰ一覧表'!AC34&gt;0,'個人(女子)種目ｴﾝﾄﾘｰ一覧表'!AC34,"")</f>
        <v/>
      </c>
    </row>
    <row r="84" spans="1:4" x14ac:dyDescent="0.2">
      <c r="A84" s="71">
        <v>81</v>
      </c>
      <c r="B84" s="71" t="str">
        <f>IF('個人(女子)種目ｴﾝﾄﾘｰ一覧表'!Z35&gt;0,'個人(女子)種目ｴﾝﾄﾘｰ一覧表'!Z35,"")</f>
        <v>　</v>
      </c>
      <c r="C84" s="71" t="str">
        <f>IF('個人(女子)種目ｴﾝﾄﾘｰ一覧表'!AA35&gt;0,'個人(女子)種目ｴﾝﾄﾘｰ一覧表'!AA35,"")</f>
        <v>　</v>
      </c>
      <c r="D84" s="70" t="str">
        <f>IF('個人(女子)種目ｴﾝﾄﾘｰ一覧表'!AC35&gt;0,'個人(女子)種目ｴﾝﾄﾘｰ一覧表'!AC35,"")</f>
        <v/>
      </c>
    </row>
    <row r="85" spans="1:4" x14ac:dyDescent="0.2">
      <c r="A85" s="71">
        <v>82</v>
      </c>
      <c r="B85" s="71" t="str">
        <f>IF('個人(女子)種目ｴﾝﾄﾘｰ一覧表'!Z36&gt;0,'個人(女子)種目ｴﾝﾄﾘｰ一覧表'!Z36,"")</f>
        <v>　</v>
      </c>
      <c r="C85" s="71" t="str">
        <f>IF('個人(女子)種目ｴﾝﾄﾘｰ一覧表'!AA36&gt;0,'個人(女子)種目ｴﾝﾄﾘｰ一覧表'!AA36,"")</f>
        <v>　</v>
      </c>
      <c r="D85" s="70" t="str">
        <f>IF('個人(女子)種目ｴﾝﾄﾘｰ一覧表'!AC36&gt;0,'個人(女子)種目ｴﾝﾄﾘｰ一覧表'!AC36,"")</f>
        <v/>
      </c>
    </row>
    <row r="86" spans="1:4" x14ac:dyDescent="0.2">
      <c r="A86" s="71">
        <v>83</v>
      </c>
      <c r="B86" s="71" t="str">
        <f>IF('個人(女子)種目ｴﾝﾄﾘｰ一覧表'!Z37&gt;0,'個人(女子)種目ｴﾝﾄﾘｰ一覧表'!Z37,"")</f>
        <v>　</v>
      </c>
      <c r="C86" s="71" t="str">
        <f>IF('個人(女子)種目ｴﾝﾄﾘｰ一覧表'!AA37&gt;0,'個人(女子)種目ｴﾝﾄﾘｰ一覧表'!AA37,"")</f>
        <v>　</v>
      </c>
      <c r="D86" s="70" t="str">
        <f>IF('個人(女子)種目ｴﾝﾄﾘｰ一覧表'!AC37&gt;0,'個人(女子)種目ｴﾝﾄﾘｰ一覧表'!AC37,"")</f>
        <v/>
      </c>
    </row>
    <row r="87" spans="1:4" x14ac:dyDescent="0.2">
      <c r="A87" s="71">
        <v>84</v>
      </c>
      <c r="B87" s="71" t="str">
        <f>IF('個人(女子)種目ｴﾝﾄﾘｰ一覧表'!Z38&gt;0,'個人(女子)種目ｴﾝﾄﾘｰ一覧表'!Z38,"")</f>
        <v>　</v>
      </c>
      <c r="C87" s="71" t="str">
        <f>IF('個人(女子)種目ｴﾝﾄﾘｰ一覧表'!AA38&gt;0,'個人(女子)種目ｴﾝﾄﾘｰ一覧表'!AA38,"")</f>
        <v>　</v>
      </c>
      <c r="D87" s="70" t="str">
        <f>IF('個人(女子)種目ｴﾝﾄﾘｰ一覧表'!AC38&gt;0,'個人(女子)種目ｴﾝﾄﾘｰ一覧表'!AC38,"")</f>
        <v/>
      </c>
    </row>
    <row r="88" spans="1:4" x14ac:dyDescent="0.2">
      <c r="A88" s="71">
        <v>85</v>
      </c>
      <c r="B88" s="71" t="str">
        <f>IF('個人(女子)種目ｴﾝﾄﾘｰ一覧表'!Z39&gt;0,'個人(女子)種目ｴﾝﾄﾘｰ一覧表'!Z39,"")</f>
        <v>　</v>
      </c>
      <c r="C88" s="71" t="str">
        <f>IF('個人(女子)種目ｴﾝﾄﾘｰ一覧表'!AA39&gt;0,'個人(女子)種目ｴﾝﾄﾘｰ一覧表'!AA39,"")</f>
        <v>　</v>
      </c>
      <c r="D88" s="70" t="str">
        <f>IF('個人(女子)種目ｴﾝﾄﾘｰ一覧表'!AC39&gt;0,'個人(女子)種目ｴﾝﾄﾘｰ一覧表'!AC39,"")</f>
        <v/>
      </c>
    </row>
    <row r="89" spans="1:4" x14ac:dyDescent="0.2">
      <c r="A89" s="71">
        <v>86</v>
      </c>
      <c r="B89" s="71" t="str">
        <f>IF('個人(女子)種目ｴﾝﾄﾘｰ一覧表'!Z40&gt;0,'個人(女子)種目ｴﾝﾄﾘｰ一覧表'!Z40,"")</f>
        <v>　</v>
      </c>
      <c r="C89" s="71" t="str">
        <f>IF('個人(女子)種目ｴﾝﾄﾘｰ一覧表'!AA40&gt;0,'個人(女子)種目ｴﾝﾄﾘｰ一覧表'!AA40,"")</f>
        <v>　</v>
      </c>
      <c r="D89" s="70" t="str">
        <f>IF('個人(女子)種目ｴﾝﾄﾘｰ一覧表'!AC40&gt;0,'個人(女子)種目ｴﾝﾄﾘｰ一覧表'!AC40,"")</f>
        <v/>
      </c>
    </row>
    <row r="90" spans="1:4" x14ac:dyDescent="0.2">
      <c r="A90" s="71">
        <v>87</v>
      </c>
      <c r="B90" s="71" t="str">
        <f>IF('個人(女子)種目ｴﾝﾄﾘｰ一覧表'!Z41&gt;0,'個人(女子)種目ｴﾝﾄﾘｰ一覧表'!Z41,"")</f>
        <v>　</v>
      </c>
      <c r="C90" s="71" t="str">
        <f>IF('個人(女子)種目ｴﾝﾄﾘｰ一覧表'!AA41&gt;0,'個人(女子)種目ｴﾝﾄﾘｰ一覧表'!AA41,"")</f>
        <v>　</v>
      </c>
      <c r="D90" s="70" t="str">
        <f>IF('個人(女子)種目ｴﾝﾄﾘｰ一覧表'!AC41&gt;0,'個人(女子)種目ｴﾝﾄﾘｰ一覧表'!AC41,"")</f>
        <v/>
      </c>
    </row>
    <row r="91" spans="1:4" x14ac:dyDescent="0.2">
      <c r="A91" s="71">
        <v>88</v>
      </c>
      <c r="B91" s="71" t="str">
        <f>IF('個人(女子)種目ｴﾝﾄﾘｰ一覧表'!Z42&gt;0,'個人(女子)種目ｴﾝﾄﾘｰ一覧表'!Z42,"")</f>
        <v>　</v>
      </c>
      <c r="C91" s="71" t="str">
        <f>IF('個人(女子)種目ｴﾝﾄﾘｰ一覧表'!AA42&gt;0,'個人(女子)種目ｴﾝﾄﾘｰ一覧表'!AA42,"")</f>
        <v>　</v>
      </c>
      <c r="D91" s="70" t="str">
        <f>IF('個人(女子)種目ｴﾝﾄﾘｰ一覧表'!AC42&gt;0,'個人(女子)種目ｴﾝﾄﾘｰ一覧表'!AC42,"")</f>
        <v/>
      </c>
    </row>
    <row r="92" spans="1:4" x14ac:dyDescent="0.2">
      <c r="A92" s="71">
        <v>89</v>
      </c>
      <c r="B92" s="71" t="str">
        <f>IF('個人(女子)種目ｴﾝﾄﾘｰ一覧表'!Z43&gt;0,'個人(女子)種目ｴﾝﾄﾘｰ一覧表'!Z43,"")</f>
        <v>　</v>
      </c>
      <c r="C92" s="71" t="str">
        <f>IF('個人(女子)種目ｴﾝﾄﾘｰ一覧表'!AA43&gt;0,'個人(女子)種目ｴﾝﾄﾘｰ一覧表'!AA43,"")</f>
        <v>　</v>
      </c>
      <c r="D92" s="70" t="str">
        <f>IF('個人(女子)種目ｴﾝﾄﾘｰ一覧表'!AC43&gt;0,'個人(女子)種目ｴﾝﾄﾘｰ一覧表'!AC43,"")</f>
        <v/>
      </c>
    </row>
    <row r="93" spans="1:4" x14ac:dyDescent="0.2">
      <c r="A93" s="71">
        <v>90</v>
      </c>
      <c r="B93" s="71" t="str">
        <f>IF('個人(女子)種目ｴﾝﾄﾘｰ一覧表'!Z44&gt;0,'個人(女子)種目ｴﾝﾄﾘｰ一覧表'!Z44,"")</f>
        <v>　</v>
      </c>
      <c r="C93" s="71" t="str">
        <f>IF('個人(女子)種目ｴﾝﾄﾘｰ一覧表'!AA44&gt;0,'個人(女子)種目ｴﾝﾄﾘｰ一覧表'!AA44,"")</f>
        <v>　</v>
      </c>
      <c r="D93" s="70" t="str">
        <f>IF('個人(女子)種目ｴﾝﾄﾘｰ一覧表'!AC44&gt;0,'個人(女子)種目ｴﾝﾄﾘｰ一覧表'!AC44,"")</f>
        <v/>
      </c>
    </row>
    <row r="94" spans="1:4" x14ac:dyDescent="0.2">
      <c r="A94" s="71">
        <v>91</v>
      </c>
      <c r="B94" s="71" t="str">
        <f>IF('個人(女子)種目ｴﾝﾄﾘｰ一覧表'!Z45&gt;0,'個人(女子)種目ｴﾝﾄﾘｰ一覧表'!Z45,"")</f>
        <v>　</v>
      </c>
      <c r="C94" s="71" t="str">
        <f>IF('個人(女子)種目ｴﾝﾄﾘｰ一覧表'!AA45&gt;0,'個人(女子)種目ｴﾝﾄﾘｰ一覧表'!AA45,"")</f>
        <v>　</v>
      </c>
      <c r="D94" s="70" t="str">
        <f>IF('個人(女子)種目ｴﾝﾄﾘｰ一覧表'!AC45&gt;0,'個人(女子)種目ｴﾝﾄﾘｰ一覧表'!AC45,"")</f>
        <v/>
      </c>
    </row>
    <row r="95" spans="1:4" x14ac:dyDescent="0.2">
      <c r="A95" s="71">
        <v>92</v>
      </c>
      <c r="B95" s="71" t="str">
        <f>IF('個人(女子)種目ｴﾝﾄﾘｰ一覧表'!Z46&gt;0,'個人(女子)種目ｴﾝﾄﾘｰ一覧表'!Z46,"")</f>
        <v>　</v>
      </c>
      <c r="C95" s="71" t="str">
        <f>IF('個人(女子)種目ｴﾝﾄﾘｰ一覧表'!AA46&gt;0,'個人(女子)種目ｴﾝﾄﾘｰ一覧表'!AA46,"")</f>
        <v>　</v>
      </c>
      <c r="D95" s="70" t="str">
        <f>IF('個人(女子)種目ｴﾝﾄﾘｰ一覧表'!AC46&gt;0,'個人(女子)種目ｴﾝﾄﾘｰ一覧表'!AC46,"")</f>
        <v/>
      </c>
    </row>
    <row r="96" spans="1:4" x14ac:dyDescent="0.2">
      <c r="A96" s="71">
        <v>93</v>
      </c>
      <c r="B96" s="71" t="str">
        <f>IF('個人(女子)種目ｴﾝﾄﾘｰ一覧表'!Z47&gt;0,'個人(女子)種目ｴﾝﾄﾘｰ一覧表'!Z47,"")</f>
        <v>　</v>
      </c>
      <c r="C96" s="71" t="str">
        <f>IF('個人(女子)種目ｴﾝﾄﾘｰ一覧表'!AA47&gt;0,'個人(女子)種目ｴﾝﾄﾘｰ一覧表'!AA47,"")</f>
        <v>　</v>
      </c>
      <c r="D96" s="70" t="str">
        <f>IF('個人(女子)種目ｴﾝﾄﾘｰ一覧表'!AC47&gt;0,'個人(女子)種目ｴﾝﾄﾘｰ一覧表'!AC47,"")</f>
        <v/>
      </c>
    </row>
    <row r="97" spans="1:4" x14ac:dyDescent="0.2">
      <c r="A97" s="71">
        <v>94</v>
      </c>
      <c r="B97" s="71" t="str">
        <f>IF('個人(女子)種目ｴﾝﾄﾘｰ一覧表'!Z48&gt;0,'個人(女子)種目ｴﾝﾄﾘｰ一覧表'!Z48,"")</f>
        <v>　</v>
      </c>
      <c r="C97" s="71" t="str">
        <f>IF('個人(女子)種目ｴﾝﾄﾘｰ一覧表'!AA48&gt;0,'個人(女子)種目ｴﾝﾄﾘｰ一覧表'!AA48,"")</f>
        <v>　</v>
      </c>
      <c r="D97" s="70" t="str">
        <f>IF('個人(女子)種目ｴﾝﾄﾘｰ一覧表'!AC48&gt;0,'個人(女子)種目ｴﾝﾄﾘｰ一覧表'!AC48,"")</f>
        <v/>
      </c>
    </row>
    <row r="98" spans="1:4" x14ac:dyDescent="0.2">
      <c r="A98" s="71">
        <v>95</v>
      </c>
      <c r="B98" s="71" t="str">
        <f>IF('個人(女子)種目ｴﾝﾄﾘｰ一覧表'!Z49&gt;0,'個人(女子)種目ｴﾝﾄﾘｰ一覧表'!Z49,"")</f>
        <v>　</v>
      </c>
      <c r="C98" s="71" t="str">
        <f>IF('個人(女子)種目ｴﾝﾄﾘｰ一覧表'!AA49&gt;0,'個人(女子)種目ｴﾝﾄﾘｰ一覧表'!AA49,"")</f>
        <v>　</v>
      </c>
      <c r="D98" s="70" t="str">
        <f>IF('個人(女子)種目ｴﾝﾄﾘｰ一覧表'!AC49&gt;0,'個人(女子)種目ｴﾝﾄﾘｰ一覧表'!AC49,"")</f>
        <v/>
      </c>
    </row>
    <row r="99" spans="1:4" x14ac:dyDescent="0.2">
      <c r="A99" s="71">
        <v>96</v>
      </c>
      <c r="B99" s="71" t="str">
        <f>IF('個人(女子)種目ｴﾝﾄﾘｰ一覧表'!Z50&gt;0,'個人(女子)種目ｴﾝﾄﾘｰ一覧表'!Z50,"")</f>
        <v>　</v>
      </c>
      <c r="C99" s="71" t="str">
        <f>IF('個人(女子)種目ｴﾝﾄﾘｰ一覧表'!AA50&gt;0,'個人(女子)種目ｴﾝﾄﾘｰ一覧表'!AA50,"")</f>
        <v>　</v>
      </c>
      <c r="D99" s="70" t="str">
        <f>IF('個人(女子)種目ｴﾝﾄﾘｰ一覧表'!AC50&gt;0,'個人(女子)種目ｴﾝﾄﾘｰ一覧表'!AC50,"")</f>
        <v/>
      </c>
    </row>
    <row r="100" spans="1:4" x14ac:dyDescent="0.2">
      <c r="A100" s="71">
        <v>97</v>
      </c>
      <c r="B100" s="71" t="str">
        <f>IF('個人(女子)種目ｴﾝﾄﾘｰ一覧表'!Z51&gt;0,'個人(女子)種目ｴﾝﾄﾘｰ一覧表'!Z51,"")</f>
        <v>　</v>
      </c>
      <c r="C100" s="71" t="str">
        <f>IF('個人(女子)種目ｴﾝﾄﾘｰ一覧表'!AA51&gt;0,'個人(女子)種目ｴﾝﾄﾘｰ一覧表'!AA51,"")</f>
        <v>　</v>
      </c>
      <c r="D100" s="70" t="str">
        <f>IF('個人(女子)種目ｴﾝﾄﾘｰ一覧表'!AC51&gt;0,'個人(女子)種目ｴﾝﾄﾘｰ一覧表'!AC51,"")</f>
        <v/>
      </c>
    </row>
    <row r="101" spans="1:4" x14ac:dyDescent="0.2">
      <c r="A101" s="71">
        <v>98</v>
      </c>
      <c r="B101" s="71" t="str">
        <f>IF('個人(女子)種目ｴﾝﾄﾘｰ一覧表'!Z52&gt;0,'個人(女子)種目ｴﾝﾄﾘｰ一覧表'!Z52,"")</f>
        <v>　</v>
      </c>
      <c r="C101" s="71" t="str">
        <f>IF('個人(女子)種目ｴﾝﾄﾘｰ一覧表'!AA52&gt;0,'個人(女子)種目ｴﾝﾄﾘｰ一覧表'!AA52,"")</f>
        <v>　</v>
      </c>
      <c r="D101" s="70" t="str">
        <f>IF('個人(女子)種目ｴﾝﾄﾘｰ一覧表'!AC52&gt;0,'個人(女子)種目ｴﾝﾄﾘｰ一覧表'!AC52,"")</f>
        <v/>
      </c>
    </row>
    <row r="102" spans="1:4" x14ac:dyDescent="0.2">
      <c r="A102" s="71">
        <v>99</v>
      </c>
      <c r="B102" s="71" t="str">
        <f>IF('個人(女子)種目ｴﾝﾄﾘｰ一覧表'!Z53&gt;0,'個人(女子)種目ｴﾝﾄﾘｰ一覧表'!Z53,"")</f>
        <v>　</v>
      </c>
      <c r="C102" s="71" t="str">
        <f>IF('個人(女子)種目ｴﾝﾄﾘｰ一覧表'!AA53&gt;0,'個人(女子)種目ｴﾝﾄﾘｰ一覧表'!AA53,"")</f>
        <v>　</v>
      </c>
      <c r="D102" s="70" t="str">
        <f>IF('個人(女子)種目ｴﾝﾄﾘｰ一覧表'!AC53&gt;0,'個人(女子)種目ｴﾝﾄﾘｰ一覧表'!AC53,"")</f>
        <v/>
      </c>
    </row>
    <row r="103" spans="1:4" x14ac:dyDescent="0.2">
      <c r="A103" s="71">
        <v>100</v>
      </c>
      <c r="B103" s="71" t="str">
        <f>IF('個人(女子)種目ｴﾝﾄﾘｰ一覧表'!Z54&gt;0,'個人(女子)種目ｴﾝﾄﾘｰ一覧表'!Z54,"")</f>
        <v>　</v>
      </c>
      <c r="C103" s="71" t="str">
        <f>IF('個人(女子)種目ｴﾝﾄﾘｰ一覧表'!AA54&gt;0,'個人(女子)種目ｴﾝﾄﾘｰ一覧表'!AA54,"")</f>
        <v>　</v>
      </c>
      <c r="D103" s="70" t="str">
        <f>IF('個人(女子)種目ｴﾝﾄﾘｰ一覧表'!AC54&gt;0,'個人(女子)種目ｴﾝﾄﾘｰ一覧表'!AC54,"")</f>
        <v/>
      </c>
    </row>
  </sheetData>
  <customSheetViews>
    <customSheetView guid="{C7802BEA-0F29-4241-B46C-4E9C37E72239}" state="hidden" showRuler="0">
      <selection activeCell="B4" sqref="B4"/>
      <pageMargins left="0.75" right="0.75" top="1" bottom="1" header="0.51200000000000001" footer="0.51200000000000001"/>
      <pageSetup paperSize="9" orientation="portrait" horizontalDpi="4294967293" verticalDpi="0" r:id="rId1"/>
      <headerFooter alignWithMargins="0"/>
    </customSheetView>
  </customSheetViews>
  <mergeCells count="1">
    <mergeCell ref="A1:B1"/>
  </mergeCells>
  <phoneticPr fontId="2"/>
  <pageMargins left="0.75" right="0.75" top="1" bottom="1" header="0.51200000000000001" footer="0.51200000000000001"/>
  <pageSetup paperSize="9" orientation="portrait" horizontalDpi="4294967293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S25"/>
  <sheetViews>
    <sheetView workbookViewId="0">
      <selection activeCell="O11" sqref="O11"/>
    </sheetView>
  </sheetViews>
  <sheetFormatPr defaultRowHeight="19" x14ac:dyDescent="0.3"/>
  <cols>
    <col min="1" max="1" width="3.7265625" style="1" customWidth="1"/>
    <col min="2" max="2" width="12.7265625" style="1" customWidth="1"/>
    <col min="3" max="3" width="9" style="2" customWidth="1"/>
    <col min="4" max="4" width="2" style="1" customWidth="1"/>
    <col min="5" max="5" width="12.26953125" style="1" customWidth="1"/>
    <col min="6" max="6" width="10.81640625" style="2" customWidth="1"/>
    <col min="7" max="7" width="1.7265625" style="1" customWidth="1"/>
    <col min="8" max="8" width="6" style="1" customWidth="1"/>
    <col min="9" max="9" width="28.81640625" style="12" customWidth="1"/>
    <col min="10" max="10" width="2.08984375" style="1" customWidth="1"/>
    <col min="12" max="12" width="2.26953125" customWidth="1"/>
    <col min="14" max="14" width="1.453125" customWidth="1"/>
    <col min="15" max="15" width="21.453125" customWidth="1"/>
    <col min="16" max="16" width="2.26953125" customWidth="1"/>
    <col min="17" max="17" width="17.26953125" customWidth="1"/>
    <col min="18" max="18" width="3.7265625" customWidth="1"/>
    <col min="19" max="19" width="20.453125" bestFit="1" customWidth="1"/>
  </cols>
  <sheetData>
    <row r="1" spans="1:19" x14ac:dyDescent="0.3">
      <c r="B1" s="1" t="s">
        <v>4</v>
      </c>
    </row>
    <row r="2" spans="1:19" x14ac:dyDescent="0.3">
      <c r="B2" s="280" t="s">
        <v>1</v>
      </c>
      <c r="C2" s="280"/>
      <c r="E2" s="280" t="s">
        <v>2</v>
      </c>
      <c r="F2" s="280"/>
      <c r="H2" s="280" t="s">
        <v>26</v>
      </c>
      <c r="I2" s="280"/>
      <c r="K2" s="18" t="s">
        <v>54</v>
      </c>
      <c r="M2" s="18" t="s">
        <v>53</v>
      </c>
      <c r="O2" s="18" t="s">
        <v>56</v>
      </c>
      <c r="Q2" s="18" t="s">
        <v>88</v>
      </c>
      <c r="S2" s="18" t="s">
        <v>93</v>
      </c>
    </row>
    <row r="3" spans="1:19" s="3" customFormat="1" x14ac:dyDescent="0.3">
      <c r="A3" s="2"/>
      <c r="B3" s="6" t="s">
        <v>0</v>
      </c>
      <c r="C3" s="6" t="s">
        <v>3</v>
      </c>
      <c r="D3" s="2"/>
      <c r="E3" s="6" t="s">
        <v>0</v>
      </c>
      <c r="F3" s="6" t="s">
        <v>3</v>
      </c>
      <c r="G3" s="2"/>
      <c r="H3" s="6" t="s">
        <v>27</v>
      </c>
      <c r="I3" s="13" t="s">
        <v>28</v>
      </c>
      <c r="J3" s="2"/>
      <c r="K3" s="6" t="s">
        <v>3</v>
      </c>
      <c r="M3" s="6" t="s">
        <v>3</v>
      </c>
      <c r="O3" s="6" t="s">
        <v>3</v>
      </c>
      <c r="Q3" s="6" t="s">
        <v>3</v>
      </c>
      <c r="S3" s="6" t="s">
        <v>3</v>
      </c>
    </row>
    <row r="4" spans="1:19" s="3" customFormat="1" x14ac:dyDescent="0.3">
      <c r="A4" s="2"/>
      <c r="B4" s="78">
        <v>0</v>
      </c>
      <c r="C4" s="20"/>
      <c r="D4" s="2"/>
      <c r="E4" s="78">
        <v>0</v>
      </c>
      <c r="F4" s="78"/>
      <c r="G4" s="2"/>
      <c r="H4" s="20"/>
      <c r="I4" s="21"/>
      <c r="J4" s="2"/>
      <c r="K4" s="22"/>
      <c r="M4" s="22"/>
      <c r="O4" s="22"/>
      <c r="Q4" s="22"/>
      <c r="S4" s="22"/>
    </row>
    <row r="5" spans="1:19" s="3" customFormat="1" x14ac:dyDescent="0.3">
      <c r="A5" s="2"/>
      <c r="B5" s="77">
        <v>18</v>
      </c>
      <c r="C5" s="4">
        <v>18</v>
      </c>
      <c r="D5" s="2"/>
      <c r="E5" s="5">
        <v>70</v>
      </c>
      <c r="F5" s="4">
        <v>119</v>
      </c>
      <c r="G5" s="2"/>
      <c r="H5" s="5">
        <v>1</v>
      </c>
      <c r="I5" s="14" t="s">
        <v>41</v>
      </c>
      <c r="J5" s="2"/>
      <c r="K5" s="4" t="s">
        <v>15</v>
      </c>
      <c r="M5" s="4" t="s">
        <v>55</v>
      </c>
      <c r="O5" s="5" t="s">
        <v>57</v>
      </c>
      <c r="Q5" s="5" t="s">
        <v>100</v>
      </c>
      <c r="S5" s="5" t="s">
        <v>94</v>
      </c>
    </row>
    <row r="6" spans="1:19" s="3" customFormat="1" x14ac:dyDescent="0.3">
      <c r="A6" s="2"/>
      <c r="B6" s="77">
        <v>25</v>
      </c>
      <c r="C6" s="4">
        <v>25</v>
      </c>
      <c r="D6" s="1"/>
      <c r="E6" s="5">
        <v>120</v>
      </c>
      <c r="F6" s="4">
        <v>120</v>
      </c>
      <c r="G6" s="1"/>
      <c r="H6" s="5">
        <v>2</v>
      </c>
      <c r="I6" s="14" t="s">
        <v>40</v>
      </c>
      <c r="J6" s="1"/>
      <c r="K6" s="4" t="s">
        <v>14</v>
      </c>
      <c r="M6" s="4" t="s">
        <v>151</v>
      </c>
      <c r="O6" s="5" t="s">
        <v>58</v>
      </c>
      <c r="Q6" s="5" t="s">
        <v>101</v>
      </c>
      <c r="S6" s="5" t="s">
        <v>95</v>
      </c>
    </row>
    <row r="7" spans="1:19" x14ac:dyDescent="0.3">
      <c r="B7" s="5">
        <v>30</v>
      </c>
      <c r="C7" s="4">
        <v>30</v>
      </c>
      <c r="E7" s="5">
        <v>160</v>
      </c>
      <c r="F7" s="4">
        <v>160</v>
      </c>
      <c r="H7" s="5">
        <v>3</v>
      </c>
      <c r="I7" s="14" t="s">
        <v>39</v>
      </c>
      <c r="K7" s="4" t="s">
        <v>17</v>
      </c>
    </row>
    <row r="8" spans="1:19" x14ac:dyDescent="0.3">
      <c r="B8" s="5">
        <v>35</v>
      </c>
      <c r="C8" s="4">
        <v>35</v>
      </c>
      <c r="E8" s="5">
        <v>200</v>
      </c>
      <c r="F8" s="4">
        <v>200</v>
      </c>
      <c r="H8" s="5">
        <v>4</v>
      </c>
      <c r="I8" s="14" t="s">
        <v>38</v>
      </c>
    </row>
    <row r="9" spans="1:19" x14ac:dyDescent="0.3">
      <c r="B9" s="5">
        <v>40</v>
      </c>
      <c r="C9" s="4">
        <v>40</v>
      </c>
      <c r="E9" s="5">
        <v>240</v>
      </c>
      <c r="F9" s="4">
        <v>240</v>
      </c>
      <c r="H9" s="5">
        <v>5</v>
      </c>
      <c r="I9" s="14" t="s">
        <v>37</v>
      </c>
    </row>
    <row r="10" spans="1:19" x14ac:dyDescent="0.3">
      <c r="B10" s="5">
        <v>45</v>
      </c>
      <c r="C10" s="4">
        <v>45</v>
      </c>
      <c r="E10" s="5">
        <v>280</v>
      </c>
      <c r="F10" s="4">
        <v>280</v>
      </c>
      <c r="H10" s="5">
        <v>6</v>
      </c>
      <c r="I10" s="14" t="s">
        <v>36</v>
      </c>
    </row>
    <row r="11" spans="1:19" x14ac:dyDescent="0.3">
      <c r="B11" s="5">
        <v>50</v>
      </c>
      <c r="C11" s="4">
        <v>50</v>
      </c>
      <c r="E11" s="5">
        <v>320</v>
      </c>
      <c r="F11" s="4">
        <v>320</v>
      </c>
      <c r="H11" s="5">
        <v>7</v>
      </c>
      <c r="I11" s="14" t="s">
        <v>35</v>
      </c>
    </row>
    <row r="12" spans="1:19" x14ac:dyDescent="0.3">
      <c r="B12" s="5">
        <v>55</v>
      </c>
      <c r="C12" s="4">
        <v>55</v>
      </c>
      <c r="E12" s="75"/>
      <c r="F12" s="76"/>
      <c r="H12" s="5">
        <v>8</v>
      </c>
      <c r="I12" s="14" t="s">
        <v>34</v>
      </c>
    </row>
    <row r="13" spans="1:19" x14ac:dyDescent="0.3">
      <c r="B13" s="5">
        <v>60</v>
      </c>
      <c r="C13" s="4">
        <v>60</v>
      </c>
      <c r="H13" s="5">
        <v>9</v>
      </c>
      <c r="I13" s="14" t="s">
        <v>29</v>
      </c>
    </row>
    <row r="14" spans="1:19" x14ac:dyDescent="0.3">
      <c r="B14" s="5">
        <v>65</v>
      </c>
      <c r="C14" s="4">
        <v>65</v>
      </c>
      <c r="H14" s="5">
        <v>10</v>
      </c>
      <c r="I14" s="14" t="s">
        <v>30</v>
      </c>
    </row>
    <row r="15" spans="1:19" x14ac:dyDescent="0.3">
      <c r="B15" s="5">
        <v>70</v>
      </c>
      <c r="C15" s="4">
        <v>70</v>
      </c>
      <c r="H15" s="5">
        <v>11</v>
      </c>
      <c r="I15" s="14" t="s">
        <v>31</v>
      </c>
    </row>
    <row r="16" spans="1:19" x14ac:dyDescent="0.3">
      <c r="B16" s="5">
        <v>75</v>
      </c>
      <c r="C16" s="4">
        <v>75</v>
      </c>
      <c r="H16" s="5">
        <v>12</v>
      </c>
      <c r="I16" s="14" t="s">
        <v>32</v>
      </c>
    </row>
    <row r="17" spans="2:9" x14ac:dyDescent="0.3">
      <c r="B17" s="5">
        <v>80</v>
      </c>
      <c r="C17" s="4">
        <v>80</v>
      </c>
      <c r="H17" s="5">
        <v>13</v>
      </c>
      <c r="I17" s="14" t="s">
        <v>90</v>
      </c>
    </row>
    <row r="18" spans="2:9" x14ac:dyDescent="0.3">
      <c r="B18" s="5">
        <v>85</v>
      </c>
      <c r="C18" s="4">
        <v>85</v>
      </c>
      <c r="H18" s="5">
        <v>14</v>
      </c>
      <c r="I18" s="14" t="s">
        <v>33</v>
      </c>
    </row>
    <row r="19" spans="2:9" x14ac:dyDescent="0.3">
      <c r="B19" s="5">
        <v>90</v>
      </c>
      <c r="C19" s="4">
        <v>90</v>
      </c>
      <c r="H19" s="5">
        <v>15</v>
      </c>
      <c r="I19" s="14" t="s">
        <v>144</v>
      </c>
    </row>
    <row r="20" spans="2:9" x14ac:dyDescent="0.3">
      <c r="H20" s="5">
        <v>16</v>
      </c>
      <c r="I20" s="14" t="s">
        <v>106</v>
      </c>
    </row>
    <row r="21" spans="2:9" x14ac:dyDescent="0.3">
      <c r="H21" s="5">
        <v>17</v>
      </c>
      <c r="I21" s="14" t="s">
        <v>107</v>
      </c>
    </row>
    <row r="22" spans="2:9" x14ac:dyDescent="0.3">
      <c r="H22" s="5">
        <v>18</v>
      </c>
      <c r="I22" s="14" t="s">
        <v>108</v>
      </c>
    </row>
    <row r="23" spans="2:9" x14ac:dyDescent="0.3">
      <c r="H23" s="5">
        <v>19</v>
      </c>
      <c r="I23" s="14" t="s">
        <v>109</v>
      </c>
    </row>
    <row r="24" spans="2:9" x14ac:dyDescent="0.3">
      <c r="H24" s="5">
        <v>20</v>
      </c>
      <c r="I24" s="14" t="s">
        <v>110</v>
      </c>
    </row>
    <row r="25" spans="2:9" x14ac:dyDescent="0.3">
      <c r="H25" s="5">
        <v>21</v>
      </c>
      <c r="I25" s="14" t="s">
        <v>111</v>
      </c>
    </row>
  </sheetData>
  <customSheetViews>
    <customSheetView guid="{C7802BEA-0F29-4241-B46C-4E9C37E72239}" showGridLines="0" state="hidden" showRuler="0">
      <selection activeCell="O7" sqref="O7"/>
      <pageMargins left="0.75" right="0.75" top="1" bottom="1" header="0.51200000000000001" footer="0.51200000000000001"/>
      <pageSetup paperSize="9" orientation="portrait" horizontalDpi="0" verticalDpi="0" r:id="rId1"/>
      <headerFooter alignWithMargins="0"/>
    </customSheetView>
  </customSheetViews>
  <mergeCells count="3">
    <mergeCell ref="B2:C2"/>
    <mergeCell ref="E2:F2"/>
    <mergeCell ref="H2:I2"/>
  </mergeCells>
  <phoneticPr fontId="2"/>
  <pageMargins left="0.75" right="0.75" top="1" bottom="1" header="0.51200000000000001" footer="0.51200000000000001"/>
  <pageSetup paperSize="9" orientation="portrait" horizontalDpi="4294967293" verticalDpi="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29</vt:i4>
      </vt:variant>
    </vt:vector>
  </HeadingPairs>
  <TitlesOfParts>
    <vt:vector size="36" baseType="lpstr">
      <vt:lpstr>団体申込み用紙</vt:lpstr>
      <vt:lpstr>個人(男子)種目ｴﾝﾄﾘｰ一覧表</vt:lpstr>
      <vt:lpstr>個人(女子)種目ｴﾝﾄﾘｰ一覧表</vt:lpstr>
      <vt:lpstr>ﾘﾚｰ種目ｴﾝﾄﾘｰ一覧表</vt:lpstr>
      <vt:lpstr>参加者一覧表</vt:lpstr>
      <vt:lpstr>ｺｰﾄﾞ表</vt:lpstr>
      <vt:lpstr>Sheet1</vt:lpstr>
      <vt:lpstr>ﾘﾚｰ種目ｴﾝﾄﾘｰ一覧表!Print_Area</vt:lpstr>
      <vt:lpstr>'個人(女子)種目ｴﾝﾄﾘｰ一覧表'!Print_Area</vt:lpstr>
      <vt:lpstr>'個人(男子)種目ｴﾝﾄﾘｰ一覧表'!Print_Area</vt:lpstr>
      <vt:lpstr>団体申込み用紙!Print_Area</vt:lpstr>
      <vt:lpstr>'個人(女子)種目ｴﾝﾄﾘｰ一覧表'!Print_Titles</vt:lpstr>
      <vt:lpstr>'個人(男子)種目ｴﾝﾄﾘｰ一覧表'!Print_Titles</vt:lpstr>
      <vt:lpstr>RELAY</vt:lpstr>
      <vt:lpstr>RELAY2</vt:lpstr>
      <vt:lpstr>リレー距離</vt:lpstr>
      <vt:lpstr>ﾘﾚｰ区分</vt:lpstr>
      <vt:lpstr>リレー件数</vt:lpstr>
      <vt:lpstr>起算日</vt:lpstr>
      <vt:lpstr>距離</vt:lpstr>
      <vt:lpstr>個人</vt:lpstr>
      <vt:lpstr>参加者</vt:lpstr>
      <vt:lpstr>種目</vt:lpstr>
      <vt:lpstr>種目名</vt:lpstr>
      <vt:lpstr>所属</vt:lpstr>
      <vt:lpstr>女子件数</vt:lpstr>
      <vt:lpstr>女子合計</vt:lpstr>
      <vt:lpstr>女子合計件数</vt:lpstr>
      <vt:lpstr>女子種目合計</vt:lpstr>
      <vt:lpstr>性別</vt:lpstr>
      <vt:lpstr>男子件数</vt:lpstr>
      <vt:lpstr>男子合計</vt:lpstr>
      <vt:lpstr>男子合計件数</vt:lpstr>
      <vt:lpstr>男子種目合計</vt:lpstr>
      <vt:lpstr>募金</vt:lpstr>
      <vt:lpstr>要項送付</vt:lpstr>
    </vt:vector>
  </TitlesOfParts>
  <Manager>倉増　亮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エントリー用紙</dc:title>
  <dc:subject>水泳大会申込用</dc:subject>
  <dc:creator>H2O</dc:creator>
  <dc:description>2次使用を行う場合はH2Oの許可要。</dc:description>
  <cp:lastModifiedBy>齋藤英彰</cp:lastModifiedBy>
  <cp:lastPrinted>2025-06-22T02:40:41Z</cp:lastPrinted>
  <dcterms:created xsi:type="dcterms:W3CDTF">2001-09-19T06:24:29Z</dcterms:created>
  <dcterms:modified xsi:type="dcterms:W3CDTF">2026-08-02T01:19:31Z</dcterms:modified>
</cp:coreProperties>
</file>